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ämäTyökirja"/>
  <mc:AlternateContent xmlns:mc="http://schemas.openxmlformats.org/markup-compatibility/2006">
    <mc:Choice Requires="x15">
      <x15ac:absPath xmlns:x15ac="http://schemas.microsoft.com/office/spreadsheetml/2010/11/ac" url="\\valtion.fi\Yhteiset tiedostot\OPH\KV_KO_KKYT\GLOBAALITIIMI\HEP 2023-2026\Raportointi\Raportointipohjat\"/>
    </mc:Choice>
  </mc:AlternateContent>
  <xr:revisionPtr revIDLastSave="0" documentId="13_ncr:1_{A2BF95AC-F023-4275-A7FC-07B06A7EA26E}" xr6:coauthVersionLast="47" xr6:coauthVersionMax="47" xr10:uidLastSave="{00000000-0000-0000-0000-000000000000}"/>
  <bookViews>
    <workbookView xWindow="-110" yWindow="-110" windowWidth="19420" windowHeight="10420" firstSheet="4" activeTab="5" xr2:uid="{00000000-000D-0000-FFFF-FFFF00000000}"/>
  </bookViews>
  <sheets>
    <sheet name="INFO" sheetId="18" r:id="rId1"/>
    <sheet name="Progress report 2024" sheetId="4" r:id="rId2"/>
    <sheet name="2024 Summary" sheetId="1" r:id="rId3"/>
    <sheet name="Progress report 2025" sheetId="49" r:id="rId4"/>
    <sheet name="2025 Summary" sheetId="36" r:id="rId5"/>
    <sheet name="Progress report 2026" sheetId="51" r:id="rId6"/>
    <sheet name="2026 Summary" sheetId="52" r:id="rId7"/>
    <sheet name="2024-2026 SUMMARY" sheetId="26" r:id="rId8"/>
    <sheet name="RUPP" sheetId="13" state="hidden" r:id="rId9"/>
    <sheet name="YTU" sheetId="14" state="hidden" r:id="rId10"/>
    <sheet name="UTU" sheetId="15" state="hidden" r:id="rId11"/>
    <sheet name="ITC" sheetId="16" state="hidden" r:id="rId12"/>
    <sheet name="Sheet1" sheetId="17" state="hidden" r:id="rId13"/>
  </sheets>
  <definedNames>
    <definedName name="_xlnm.Print_Area" localSheetId="2">'2024 Summary'!$A$1:$C$35</definedName>
    <definedName name="_xlnm.Print_Area" localSheetId="7">'2024-2026 SUMMARY'!$A$1:$C$42</definedName>
    <definedName name="_xlnm.Print_Area" localSheetId="4">'2025 Summary'!$A$1:$C$35</definedName>
    <definedName name="_xlnm.Print_Area" localSheetId="6">'2026 Summary'!$A$1:$C$35</definedName>
    <definedName name="_xlnm.Print_Area" localSheetId="1">'Progress report 2024'!$A$1:$G$250</definedName>
    <definedName name="_xlnm.Print_Area" localSheetId="3">'Progress report 2025'!$A$1:$H$250</definedName>
    <definedName name="_xlnm.Print_Area" localSheetId="5">'Progress report 2026'!$A$1:$H$250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51" l="1"/>
  <c r="E56" i="51"/>
  <c r="F50" i="51"/>
  <c r="F42" i="51"/>
  <c r="E36" i="51"/>
  <c r="F30" i="51"/>
  <c r="F11" i="51"/>
  <c r="E62" i="49"/>
  <c r="E36" i="49"/>
  <c r="F18" i="49"/>
  <c r="E56" i="4"/>
  <c r="E30" i="4"/>
  <c r="D11" i="4"/>
  <c r="D109" i="4"/>
  <c r="G95" i="49"/>
  <c r="D246" i="51"/>
  <c r="D245" i="51"/>
  <c r="D241" i="51"/>
  <c r="D237" i="51"/>
  <c r="D232" i="51"/>
  <c r="D228" i="51"/>
  <c r="D224" i="51"/>
  <c r="D220" i="51"/>
  <c r="D216" i="51"/>
  <c r="D211" i="51"/>
  <c r="D206" i="51"/>
  <c r="D205" i="51"/>
  <c r="D201" i="51"/>
  <c r="D197" i="51"/>
  <c r="D193" i="51"/>
  <c r="D189" i="51"/>
  <c r="D184" i="51"/>
  <c r="D183" i="51"/>
  <c r="D179" i="51"/>
  <c r="D175" i="51"/>
  <c r="D170" i="51"/>
  <c r="D166" i="51"/>
  <c r="D162" i="51"/>
  <c r="G162" i="51" s="1"/>
  <c r="D158" i="51"/>
  <c r="D154" i="51"/>
  <c r="D149" i="51"/>
  <c r="D143" i="51"/>
  <c r="D139" i="51"/>
  <c r="D135" i="51"/>
  <c r="D130" i="51"/>
  <c r="D126" i="51"/>
  <c r="D122" i="51"/>
  <c r="D118" i="51"/>
  <c r="D114" i="51"/>
  <c r="D104" i="51"/>
  <c r="D103" i="51"/>
  <c r="D99" i="51"/>
  <c r="D95" i="51"/>
  <c r="D90" i="51"/>
  <c r="D86" i="51"/>
  <c r="D82" i="51"/>
  <c r="D78" i="51"/>
  <c r="D74" i="51"/>
  <c r="D69" i="51"/>
  <c r="G122" i="51"/>
  <c r="G184" i="51"/>
  <c r="G241" i="51"/>
  <c r="G245" i="51"/>
  <c r="G246" i="51"/>
  <c r="G99" i="51"/>
  <c r="G139" i="51"/>
  <c r="G179" i="51"/>
  <c r="G211" i="51"/>
  <c r="C10" i="36"/>
  <c r="C9" i="36"/>
  <c r="D206" i="4"/>
  <c r="D184" i="4"/>
  <c r="D104" i="4"/>
  <c r="D16" i="4"/>
  <c r="D9" i="4"/>
  <c r="F69" i="4"/>
  <c r="G237" i="51"/>
  <c r="G232" i="51"/>
  <c r="G228" i="51"/>
  <c r="G224" i="51"/>
  <c r="G220" i="51"/>
  <c r="G216" i="51"/>
  <c r="G206" i="51"/>
  <c r="G205" i="51"/>
  <c r="G201" i="51"/>
  <c r="G197" i="51"/>
  <c r="G193" i="51"/>
  <c r="G189" i="51"/>
  <c r="G183" i="51"/>
  <c r="G175" i="51"/>
  <c r="G170" i="51"/>
  <c r="G166" i="51"/>
  <c r="G158" i="51"/>
  <c r="G154" i="51"/>
  <c r="G149" i="51"/>
  <c r="G143" i="51"/>
  <c r="G135" i="51"/>
  <c r="G130" i="51"/>
  <c r="G126" i="51"/>
  <c r="G118" i="51"/>
  <c r="G114" i="51"/>
  <c r="E114" i="51"/>
  <c r="F109" i="51"/>
  <c r="E109" i="51"/>
  <c r="G104" i="51"/>
  <c r="G103" i="51"/>
  <c r="G95" i="51"/>
  <c r="G90" i="51"/>
  <c r="G86" i="51"/>
  <c r="G82" i="51"/>
  <c r="G78" i="51"/>
  <c r="G74" i="51"/>
  <c r="G69" i="51"/>
  <c r="E22" i="51"/>
  <c r="F16" i="51"/>
  <c r="E16" i="51"/>
  <c r="E11" i="51"/>
  <c r="C20" i="52" s="1"/>
  <c r="G246" i="49"/>
  <c r="G245" i="49"/>
  <c r="G241" i="49"/>
  <c r="G237" i="49"/>
  <c r="G232" i="49"/>
  <c r="G228" i="49"/>
  <c r="G224" i="49"/>
  <c r="G220" i="49"/>
  <c r="G216" i="49"/>
  <c r="G211" i="49"/>
  <c r="E211" i="49"/>
  <c r="G206" i="49"/>
  <c r="G205" i="49"/>
  <c r="G201" i="49"/>
  <c r="G197" i="49"/>
  <c r="G193" i="49"/>
  <c r="G189" i="49"/>
  <c r="G184" i="49"/>
  <c r="G183" i="49"/>
  <c r="G179" i="49"/>
  <c r="G166" i="49"/>
  <c r="G175" i="49"/>
  <c r="G170" i="49"/>
  <c r="G162" i="49"/>
  <c r="G158" i="49"/>
  <c r="G154" i="49"/>
  <c r="G149" i="49"/>
  <c r="E149" i="49"/>
  <c r="E144" i="49"/>
  <c r="G143" i="49"/>
  <c r="E143" i="49"/>
  <c r="G139" i="49"/>
  <c r="E139" i="49"/>
  <c r="G135" i="49"/>
  <c r="E135" i="49"/>
  <c r="G130" i="49"/>
  <c r="E130" i="49"/>
  <c r="G126" i="49"/>
  <c r="F126" i="49"/>
  <c r="E126" i="49"/>
  <c r="G122" i="49"/>
  <c r="G118" i="49"/>
  <c r="G114" i="49"/>
  <c r="F109" i="49"/>
  <c r="E109" i="49"/>
  <c r="G104" i="49"/>
  <c r="G103" i="49"/>
  <c r="G99" i="49"/>
  <c r="G90" i="49"/>
  <c r="G86" i="49"/>
  <c r="G82" i="49"/>
  <c r="G78" i="49"/>
  <c r="G74" i="49"/>
  <c r="F16" i="49"/>
  <c r="E16" i="49"/>
  <c r="E18" i="49" s="1"/>
  <c r="D246" i="4"/>
  <c r="D118" i="4"/>
  <c r="E16" i="4"/>
  <c r="E114" i="4"/>
  <c r="D114" i="4"/>
  <c r="C9" i="52"/>
  <c r="C10" i="52"/>
  <c r="C8" i="26"/>
  <c r="C8" i="52"/>
  <c r="B3" i="52"/>
  <c r="B2" i="52"/>
  <c r="B1" i="52"/>
  <c r="F245" i="51"/>
  <c r="E245" i="51"/>
  <c r="F241" i="51"/>
  <c r="E241" i="51"/>
  <c r="F237" i="51"/>
  <c r="E237" i="51"/>
  <c r="F232" i="51"/>
  <c r="E232" i="51"/>
  <c r="F228" i="51"/>
  <c r="E228" i="51"/>
  <c r="F224" i="51"/>
  <c r="E224" i="51"/>
  <c r="F220" i="51"/>
  <c r="E220" i="51"/>
  <c r="F216" i="51"/>
  <c r="E216" i="51"/>
  <c r="F211" i="51"/>
  <c r="E211" i="51"/>
  <c r="E246" i="51" s="1"/>
  <c r="F205" i="51"/>
  <c r="E205" i="51"/>
  <c r="F201" i="51"/>
  <c r="E201" i="51"/>
  <c r="F197" i="51"/>
  <c r="E197" i="51"/>
  <c r="F193" i="51"/>
  <c r="E193" i="51"/>
  <c r="F189" i="51"/>
  <c r="E189" i="51"/>
  <c r="E206" i="51" s="1"/>
  <c r="F183" i="51"/>
  <c r="E183" i="51"/>
  <c r="F179" i="51"/>
  <c r="E179" i="51"/>
  <c r="F175" i="51"/>
  <c r="E175" i="51"/>
  <c r="F170" i="51"/>
  <c r="E170" i="51"/>
  <c r="F166" i="51"/>
  <c r="E166" i="51"/>
  <c r="F162" i="51"/>
  <c r="E162" i="51"/>
  <c r="F158" i="51"/>
  <c r="E158" i="51"/>
  <c r="F154" i="51"/>
  <c r="E154" i="51"/>
  <c r="F149" i="51"/>
  <c r="E149" i="51"/>
  <c r="E184" i="51" s="1"/>
  <c r="F144" i="51"/>
  <c r="F143" i="51"/>
  <c r="E143" i="51"/>
  <c r="F139" i="51"/>
  <c r="E139" i="51"/>
  <c r="F135" i="51"/>
  <c r="E135" i="51"/>
  <c r="F130" i="51"/>
  <c r="E130" i="51"/>
  <c r="F126" i="51"/>
  <c r="E126" i="51"/>
  <c r="F122" i="51"/>
  <c r="E122" i="51"/>
  <c r="F118" i="51"/>
  <c r="E118" i="51"/>
  <c r="F114" i="51"/>
  <c r="E144" i="51"/>
  <c r="F103" i="51"/>
  <c r="E103" i="51"/>
  <c r="F99" i="51"/>
  <c r="E99" i="51"/>
  <c r="F95" i="51"/>
  <c r="E95" i="51"/>
  <c r="F90" i="51"/>
  <c r="E90" i="51"/>
  <c r="F86" i="51"/>
  <c r="E86" i="51"/>
  <c r="F82" i="51"/>
  <c r="E82" i="51"/>
  <c r="F78" i="51"/>
  <c r="E78" i="51"/>
  <c r="F74" i="51"/>
  <c r="E74" i="51"/>
  <c r="E104" i="51" s="1"/>
  <c r="F69" i="51"/>
  <c r="F104" i="51" s="1"/>
  <c r="E69" i="51"/>
  <c r="F62" i="51"/>
  <c r="F60" i="51"/>
  <c r="E60" i="51"/>
  <c r="C30" i="52" s="1"/>
  <c r="F54" i="51"/>
  <c r="F56" i="51" s="1"/>
  <c r="E54" i="51"/>
  <c r="C29" i="52" s="1"/>
  <c r="E50" i="51"/>
  <c r="F48" i="51"/>
  <c r="E48" i="51"/>
  <c r="F40" i="51"/>
  <c r="E40" i="51"/>
  <c r="C25" i="52"/>
  <c r="F34" i="51"/>
  <c r="E34" i="51"/>
  <c r="F28" i="51"/>
  <c r="E28" i="51"/>
  <c r="E30" i="51" s="1"/>
  <c r="C24" i="52" s="1"/>
  <c r="E24" i="51"/>
  <c r="C23" i="52" s="1"/>
  <c r="F22" i="51"/>
  <c r="F9" i="51"/>
  <c r="E9" i="51"/>
  <c r="E63" i="51" l="1"/>
  <c r="C28" i="52"/>
  <c r="D18" i="4"/>
  <c r="F24" i="51"/>
  <c r="E42" i="51"/>
  <c r="C26" i="52" s="1"/>
  <c r="F184" i="51"/>
  <c r="F206" i="51"/>
  <c r="F246" i="51"/>
  <c r="D246" i="49"/>
  <c r="D69" i="49"/>
  <c r="G69" i="49" s="1"/>
  <c r="D74" i="49"/>
  <c r="D78" i="49"/>
  <c r="D82" i="49"/>
  <c r="D86" i="49"/>
  <c r="D90" i="49"/>
  <c r="D95" i="49"/>
  <c r="D99" i="49"/>
  <c r="D103" i="49"/>
  <c r="D104" i="49"/>
  <c r="D149" i="49"/>
  <c r="D154" i="49"/>
  <c r="D158" i="49"/>
  <c r="D162" i="49"/>
  <c r="D166" i="49"/>
  <c r="D170" i="49"/>
  <c r="D175" i="49"/>
  <c r="D179" i="49"/>
  <c r="D183" i="49"/>
  <c r="D184" i="49"/>
  <c r="D189" i="49"/>
  <c r="D193" i="49"/>
  <c r="D197" i="49"/>
  <c r="D201" i="49"/>
  <c r="D205" i="49"/>
  <c r="D206" i="49"/>
  <c r="D211" i="49"/>
  <c r="D216" i="49"/>
  <c r="D220" i="49"/>
  <c r="D224" i="49"/>
  <c r="D228" i="49"/>
  <c r="D232" i="49"/>
  <c r="D237" i="49"/>
  <c r="D241" i="49"/>
  <c r="D245" i="49"/>
  <c r="F245" i="49"/>
  <c r="E245" i="49"/>
  <c r="F241" i="49"/>
  <c r="E241" i="49"/>
  <c r="F237" i="49"/>
  <c r="E237" i="49"/>
  <c r="F232" i="49"/>
  <c r="E232" i="49"/>
  <c r="F228" i="49"/>
  <c r="E228" i="49"/>
  <c r="F224" i="49"/>
  <c r="E224" i="49"/>
  <c r="F220" i="49"/>
  <c r="E220" i="49"/>
  <c r="F216" i="49"/>
  <c r="E216" i="49"/>
  <c r="F211" i="49"/>
  <c r="F205" i="49"/>
  <c r="E205" i="49"/>
  <c r="F201" i="49"/>
  <c r="E201" i="49"/>
  <c r="F197" i="49"/>
  <c r="E197" i="49"/>
  <c r="F193" i="49"/>
  <c r="E193" i="49"/>
  <c r="F189" i="49"/>
  <c r="E189" i="49"/>
  <c r="F183" i="49"/>
  <c r="E183" i="49"/>
  <c r="F179" i="49"/>
  <c r="E179" i="49"/>
  <c r="F175" i="49"/>
  <c r="E175" i="49"/>
  <c r="F170" i="49"/>
  <c r="E170" i="49"/>
  <c r="F166" i="49"/>
  <c r="E166" i="49"/>
  <c r="F162" i="49"/>
  <c r="E162" i="49"/>
  <c r="F158" i="49"/>
  <c r="E158" i="49"/>
  <c r="F154" i="49"/>
  <c r="E154" i="49"/>
  <c r="F149" i="49"/>
  <c r="F143" i="49"/>
  <c r="F139" i="49"/>
  <c r="F135" i="49"/>
  <c r="F130" i="49"/>
  <c r="F122" i="49"/>
  <c r="E122" i="49"/>
  <c r="F118" i="49"/>
  <c r="E118" i="49"/>
  <c r="F114" i="49"/>
  <c r="E114" i="49"/>
  <c r="F103" i="49"/>
  <c r="E103" i="49"/>
  <c r="F99" i="49"/>
  <c r="E99" i="49"/>
  <c r="F95" i="49"/>
  <c r="E95" i="49"/>
  <c r="F90" i="49"/>
  <c r="E90" i="49"/>
  <c r="F86" i="49"/>
  <c r="E86" i="49"/>
  <c r="F82" i="49"/>
  <c r="E82" i="49"/>
  <c r="F78" i="49"/>
  <c r="E78" i="49"/>
  <c r="F74" i="49"/>
  <c r="E74" i="49"/>
  <c r="F69" i="49"/>
  <c r="E69" i="49"/>
  <c r="F60" i="49"/>
  <c r="E60" i="49"/>
  <c r="F54" i="49"/>
  <c r="E54" i="49"/>
  <c r="E56" i="49" s="1"/>
  <c r="F48" i="49"/>
  <c r="E48" i="49"/>
  <c r="E50" i="49" s="1"/>
  <c r="E42" i="49"/>
  <c r="F40" i="49"/>
  <c r="E40" i="49"/>
  <c r="F34" i="49"/>
  <c r="E34" i="49"/>
  <c r="F28" i="49"/>
  <c r="E28" i="49"/>
  <c r="F22" i="49"/>
  <c r="E22" i="49"/>
  <c r="F9" i="49"/>
  <c r="E9" i="49"/>
  <c r="E143" i="4"/>
  <c r="D143" i="4"/>
  <c r="E130" i="4"/>
  <c r="D130" i="4"/>
  <c r="E139" i="4"/>
  <c r="D139" i="4"/>
  <c r="E135" i="4"/>
  <c r="D135" i="4"/>
  <c r="E126" i="4"/>
  <c r="D126" i="4"/>
  <c r="E122" i="4"/>
  <c r="F122" i="4" s="1"/>
  <c r="D122" i="49" s="1"/>
  <c r="D122" i="4"/>
  <c r="E118" i="4"/>
  <c r="D149" i="4"/>
  <c r="E149" i="4"/>
  <c r="D154" i="4"/>
  <c r="E154" i="4"/>
  <c r="D158" i="4"/>
  <c r="E158" i="4"/>
  <c r="C22" i="1" l="1"/>
  <c r="C30" i="36"/>
  <c r="C29" i="36"/>
  <c r="C28" i="36"/>
  <c r="C26" i="36"/>
  <c r="C24" i="36"/>
  <c r="F11" i="49"/>
  <c r="F143" i="4"/>
  <c r="D143" i="49" s="1"/>
  <c r="F63" i="51"/>
  <c r="F18" i="51"/>
  <c r="F36" i="51"/>
  <c r="F184" i="49"/>
  <c r="E206" i="49"/>
  <c r="F36" i="49"/>
  <c r="F24" i="49"/>
  <c r="E30" i="49"/>
  <c r="E104" i="49"/>
  <c r="F56" i="49"/>
  <c r="E246" i="49"/>
  <c r="F144" i="49"/>
  <c r="F246" i="49"/>
  <c r="F62" i="49"/>
  <c r="E184" i="49"/>
  <c r="E63" i="49"/>
  <c r="C25" i="36"/>
  <c r="F206" i="49"/>
  <c r="E11" i="49"/>
  <c r="E24" i="49"/>
  <c r="C23" i="36" s="1"/>
  <c r="F50" i="49"/>
  <c r="F30" i="49"/>
  <c r="F104" i="49"/>
  <c r="F130" i="4"/>
  <c r="D130" i="49" s="1"/>
  <c r="F135" i="4"/>
  <c r="D135" i="49" s="1"/>
  <c r="F149" i="4"/>
  <c r="F158" i="4"/>
  <c r="F139" i="4"/>
  <c r="D139" i="49" s="1"/>
  <c r="F114" i="4"/>
  <c r="D114" i="49" s="1"/>
  <c r="F126" i="4"/>
  <c r="D126" i="49" s="1"/>
  <c r="F118" i="4"/>
  <c r="D118" i="49" s="1"/>
  <c r="F154" i="4"/>
  <c r="F43" i="51" l="1"/>
  <c r="F64" i="51" s="1"/>
  <c r="C33" i="52"/>
  <c r="C20" i="36"/>
  <c r="C33" i="36" s="1"/>
  <c r="F63" i="49"/>
  <c r="F42" i="49"/>
  <c r="G42" i="49" s="1"/>
  <c r="D22" i="4"/>
  <c r="E43" i="49" l="1"/>
  <c r="E64" i="49" s="1"/>
  <c r="E248" i="49" s="1"/>
  <c r="C22" i="36"/>
  <c r="C31" i="36" s="1"/>
  <c r="F248" i="51"/>
  <c r="E18" i="51"/>
  <c r="C22" i="52" s="1"/>
  <c r="F43" i="49"/>
  <c r="D24" i="4"/>
  <c r="F250" i="51" l="1"/>
  <c r="F249" i="51"/>
  <c r="E249" i="49"/>
  <c r="E250" i="49"/>
  <c r="C14" i="36" s="1"/>
  <c r="C13" i="36"/>
  <c r="C35" i="52"/>
  <c r="C31" i="52"/>
  <c r="C14" i="26"/>
  <c r="C12" i="36"/>
  <c r="E43" i="51"/>
  <c r="F64" i="49"/>
  <c r="B3" i="1"/>
  <c r="B1" i="1"/>
  <c r="E64" i="51" l="1"/>
  <c r="F248" i="49"/>
  <c r="G248" i="49" s="1"/>
  <c r="D248" i="51" s="1"/>
  <c r="B3" i="36"/>
  <c r="B2" i="36"/>
  <c r="B1" i="36"/>
  <c r="F249" i="49" l="1"/>
  <c r="F250" i="49"/>
  <c r="E248" i="51"/>
  <c r="C8" i="36"/>
  <c r="E245" i="4"/>
  <c r="D245" i="4"/>
  <c r="E241" i="4"/>
  <c r="D241" i="4"/>
  <c r="E237" i="4"/>
  <c r="D237" i="4"/>
  <c r="E232" i="4"/>
  <c r="D232" i="4"/>
  <c r="E228" i="4"/>
  <c r="D228" i="4"/>
  <c r="E224" i="4"/>
  <c r="D224" i="4"/>
  <c r="E220" i="4"/>
  <c r="D220" i="4"/>
  <c r="E216" i="4"/>
  <c r="D216" i="4"/>
  <c r="E211" i="4"/>
  <c r="D211" i="4"/>
  <c r="E205" i="4"/>
  <c r="D205" i="4"/>
  <c r="E201" i="4"/>
  <c r="D201" i="4"/>
  <c r="E197" i="4"/>
  <c r="D197" i="4"/>
  <c r="E193" i="4"/>
  <c r="D193" i="4"/>
  <c r="E189" i="4"/>
  <c r="D189" i="4"/>
  <c r="E183" i="4"/>
  <c r="D183" i="4"/>
  <c r="E179" i="4"/>
  <c r="D179" i="4"/>
  <c r="E175" i="4"/>
  <c r="D175" i="4"/>
  <c r="E170" i="4"/>
  <c r="D170" i="4"/>
  <c r="E166" i="4"/>
  <c r="D166" i="4"/>
  <c r="E162" i="4"/>
  <c r="D162" i="4"/>
  <c r="E103" i="4"/>
  <c r="D103" i="4"/>
  <c r="E99" i="4"/>
  <c r="D99" i="4"/>
  <c r="E95" i="4"/>
  <c r="D95" i="4"/>
  <c r="E90" i="4"/>
  <c r="D90" i="4"/>
  <c r="E86" i="4"/>
  <c r="D86" i="4"/>
  <c r="E82" i="4"/>
  <c r="D82" i="4"/>
  <c r="E78" i="4"/>
  <c r="D78" i="4"/>
  <c r="E74" i="4"/>
  <c r="D74" i="4"/>
  <c r="E69" i="4"/>
  <c r="D69" i="4"/>
  <c r="E60" i="4"/>
  <c r="E62" i="4" s="1"/>
  <c r="D60" i="4"/>
  <c r="D62" i="4" s="1"/>
  <c r="C30" i="1" s="1"/>
  <c r="C36" i="26" s="1"/>
  <c r="E54" i="4"/>
  <c r="D54" i="4"/>
  <c r="D56" i="4" s="1"/>
  <c r="E48" i="4"/>
  <c r="D48" i="4"/>
  <c r="E40" i="4"/>
  <c r="D40" i="4"/>
  <c r="E34" i="4"/>
  <c r="D34" i="4"/>
  <c r="E28" i="4"/>
  <c r="D28" i="4"/>
  <c r="E22" i="4"/>
  <c r="E9" i="4"/>
  <c r="C15" i="26" l="1"/>
  <c r="C12" i="52"/>
  <c r="E250" i="51"/>
  <c r="C14" i="52" s="1"/>
  <c r="E249" i="51"/>
  <c r="C13" i="52" s="1"/>
  <c r="G248" i="51"/>
  <c r="F56" i="4"/>
  <c r="D56" i="49" s="1"/>
  <c r="G56" i="49" s="1"/>
  <c r="D56" i="51" s="1"/>
  <c r="G56" i="51" s="1"/>
  <c r="C29" i="1"/>
  <c r="C35" i="26" s="1"/>
  <c r="C23" i="1"/>
  <c r="C29" i="26" s="1"/>
  <c r="D42" i="4"/>
  <c r="C26" i="1" s="1"/>
  <c r="C32" i="26" s="1"/>
  <c r="E36" i="4"/>
  <c r="D36" i="4"/>
  <c r="C25" i="1" s="1"/>
  <c r="C31" i="26" s="1"/>
  <c r="D50" i="4"/>
  <c r="E50" i="4"/>
  <c r="E63" i="4" s="1"/>
  <c r="D30" i="4"/>
  <c r="C24" i="1" l="1"/>
  <c r="C30" i="26" s="1"/>
  <c r="D43" i="4"/>
  <c r="D63" i="4"/>
  <c r="D64" i="4" s="1"/>
  <c r="C28" i="1"/>
  <c r="E24" i="4"/>
  <c r="F24" i="4" s="1"/>
  <c r="D24" i="49" s="1"/>
  <c r="G24" i="49" s="1"/>
  <c r="D24" i="51" s="1"/>
  <c r="G24" i="51" s="1"/>
  <c r="E42" i="4"/>
  <c r="F42" i="4" s="1"/>
  <c r="D42" i="49" s="1"/>
  <c r="F36" i="4"/>
  <c r="D36" i="49" s="1"/>
  <c r="G36" i="49" s="1"/>
  <c r="D36" i="51" s="1"/>
  <c r="G36" i="51" s="1"/>
  <c r="F30" i="4"/>
  <c r="D30" i="49" s="1"/>
  <c r="G30" i="49" s="1"/>
  <c r="D30" i="51" s="1"/>
  <c r="G30" i="51" s="1"/>
  <c r="F50" i="4"/>
  <c r="D50" i="49" s="1"/>
  <c r="G50" i="49" s="1"/>
  <c r="D50" i="51" s="1"/>
  <c r="G50" i="51" s="1"/>
  <c r="C34" i="26" l="1"/>
  <c r="F245" i="4"/>
  <c r="F224" i="4"/>
  <c r="C35" i="36" l="1"/>
  <c r="F175" i="4"/>
  <c r="F241" i="4"/>
  <c r="F162" i="4"/>
  <c r="F228" i="4"/>
  <c r="F166" i="4"/>
  <c r="F183" i="4"/>
  <c r="F211" i="4"/>
  <c r="F170" i="4"/>
  <c r="F216" i="4"/>
  <c r="F232" i="4"/>
  <c r="F220" i="4"/>
  <c r="F237" i="4"/>
  <c r="F179" i="4"/>
  <c r="E246" i="4"/>
  <c r="E184" i="4" l="1"/>
  <c r="F103" i="4" l="1"/>
  <c r="F193" i="4"/>
  <c r="F197" i="4"/>
  <c r="F95" i="4"/>
  <c r="F205" i="4" l="1"/>
  <c r="F78" i="4"/>
  <c r="F201" i="4"/>
  <c r="F189" i="4"/>
  <c r="F99" i="4"/>
  <c r="E206" i="4"/>
  <c r="F86" i="4"/>
  <c r="F184" i="4"/>
  <c r="E104" i="4"/>
  <c r="F62" i="4"/>
  <c r="D62" i="49" s="1"/>
  <c r="G62" i="49" s="1"/>
  <c r="D62" i="51" s="1"/>
  <c r="G62" i="51" s="1"/>
  <c r="F82" i="4"/>
  <c r="F74" i="4"/>
  <c r="F246" i="4"/>
  <c r="F90" i="4"/>
  <c r="E11" i="4"/>
  <c r="F11" i="4" s="1"/>
  <c r="D11" i="49" l="1"/>
  <c r="G11" i="49" s="1"/>
  <c r="D11" i="51" s="1"/>
  <c r="G11" i="51" s="1"/>
  <c r="F206" i="4"/>
  <c r="F104" i="4"/>
  <c r="F63" i="4" l="1"/>
  <c r="D63" i="49" s="1"/>
  <c r="G63" i="49" s="1"/>
  <c r="D63" i="51" s="1"/>
  <c r="G63" i="51" s="1"/>
  <c r="C10" i="26" l="1"/>
  <c r="C9" i="26"/>
  <c r="G225" i="16" l="1"/>
  <c r="G218" i="16"/>
  <c r="G211" i="16"/>
  <c r="G226" i="16" s="1"/>
  <c r="G204" i="16"/>
  <c r="G197" i="16"/>
  <c r="E225" i="16"/>
  <c r="E218" i="16"/>
  <c r="I218" i="16" s="1"/>
  <c r="E211" i="16"/>
  <c r="E204" i="16"/>
  <c r="E197" i="16"/>
  <c r="I197" i="16" s="1"/>
  <c r="G188" i="16"/>
  <c r="I188" i="16" s="1"/>
  <c r="G181" i="16"/>
  <c r="G174" i="16"/>
  <c r="G166" i="16"/>
  <c r="G159" i="16"/>
  <c r="I159" i="16" s="1"/>
  <c r="E188" i="16"/>
  <c r="E181" i="16"/>
  <c r="E174" i="16"/>
  <c r="I174" i="16" s="1"/>
  <c r="E166" i="16"/>
  <c r="I166" i="16" s="1"/>
  <c r="E159" i="16"/>
  <c r="G149" i="16"/>
  <c r="G150" i="16"/>
  <c r="G140" i="16"/>
  <c r="G133" i="16"/>
  <c r="G126" i="16"/>
  <c r="G119" i="16"/>
  <c r="G112" i="16"/>
  <c r="I112" i="16" s="1"/>
  <c r="G103" i="16"/>
  <c r="G96" i="16"/>
  <c r="G89" i="16"/>
  <c r="G82" i="16"/>
  <c r="G75" i="16"/>
  <c r="G66" i="16"/>
  <c r="G54" i="16"/>
  <c r="G42" i="16"/>
  <c r="I42" i="16" s="1"/>
  <c r="G30" i="16"/>
  <c r="E149" i="16"/>
  <c r="E150" i="16" s="1"/>
  <c r="I150" i="16" s="1"/>
  <c r="E140" i="16"/>
  <c r="E133" i="16"/>
  <c r="E126" i="16"/>
  <c r="E119" i="16"/>
  <c r="E112" i="16"/>
  <c r="E103" i="16"/>
  <c r="I103" i="16" s="1"/>
  <c r="E96" i="16"/>
  <c r="E89" i="16"/>
  <c r="E82" i="16"/>
  <c r="E75" i="16"/>
  <c r="I75" i="16" s="1"/>
  <c r="E66" i="16"/>
  <c r="E54" i="16"/>
  <c r="E42" i="16"/>
  <c r="E30" i="16"/>
  <c r="E18" i="16"/>
  <c r="I18" i="16" s="1"/>
  <c r="G280" i="16"/>
  <c r="E280" i="16"/>
  <c r="G262" i="16"/>
  <c r="I262" i="16" s="1"/>
  <c r="E262" i="16"/>
  <c r="E255" i="16"/>
  <c r="E248" i="16"/>
  <c r="E241" i="16"/>
  <c r="E234" i="16"/>
  <c r="G255" i="16"/>
  <c r="G248" i="16"/>
  <c r="I248" i="16" s="1"/>
  <c r="G241" i="16"/>
  <c r="I241" i="16" s="1"/>
  <c r="G234" i="16"/>
  <c r="I204" i="16"/>
  <c r="I181" i="16"/>
  <c r="I149" i="16"/>
  <c r="I119" i="16"/>
  <c r="I96" i="16"/>
  <c r="I82" i="16"/>
  <c r="I30" i="16"/>
  <c r="G142" i="13"/>
  <c r="G143" i="13" s="1"/>
  <c r="G133" i="13"/>
  <c r="G126" i="13"/>
  <c r="G119" i="13"/>
  <c r="G112" i="13"/>
  <c r="G105" i="13"/>
  <c r="G96" i="13"/>
  <c r="I96" i="13" s="1"/>
  <c r="G89" i="13"/>
  <c r="G82" i="13"/>
  <c r="G75" i="13"/>
  <c r="G68" i="13"/>
  <c r="G59" i="13"/>
  <c r="I59" i="13" s="1"/>
  <c r="G47" i="13"/>
  <c r="G35" i="13"/>
  <c r="G19" i="13"/>
  <c r="I19" i="13" s="1"/>
  <c r="G31" i="13"/>
  <c r="E142" i="13"/>
  <c r="E143" i="13" s="1"/>
  <c r="E133" i="13"/>
  <c r="E126" i="13"/>
  <c r="I126" i="13" s="1"/>
  <c r="E119" i="13"/>
  <c r="E112" i="13"/>
  <c r="E105" i="13"/>
  <c r="E96" i="13"/>
  <c r="E89" i="13"/>
  <c r="E82" i="13"/>
  <c r="E75" i="13"/>
  <c r="E68" i="13"/>
  <c r="E59" i="13"/>
  <c r="E60" i="13" s="1"/>
  <c r="E47" i="13"/>
  <c r="E35" i="13"/>
  <c r="E31" i="13"/>
  <c r="E19" i="13"/>
  <c r="G273" i="13"/>
  <c r="E273" i="13"/>
  <c r="I273" i="13" s="1"/>
  <c r="G255" i="13"/>
  <c r="I255" i="13" s="1"/>
  <c r="E255" i="13"/>
  <c r="E248" i="13"/>
  <c r="E241" i="13"/>
  <c r="E234" i="13"/>
  <c r="E227" i="13"/>
  <c r="G248" i="13"/>
  <c r="G241" i="13"/>
  <c r="I241" i="13" s="1"/>
  <c r="G234" i="13"/>
  <c r="I234" i="13" s="1"/>
  <c r="G227" i="13"/>
  <c r="G218" i="13"/>
  <c r="I218" i="13" s="1"/>
  <c r="E218" i="13"/>
  <c r="E219" i="13" s="1"/>
  <c r="E262" i="13" s="1"/>
  <c r="G211" i="13"/>
  <c r="G204" i="13"/>
  <c r="G197" i="13"/>
  <c r="I197" i="13" s="1"/>
  <c r="G190" i="13"/>
  <c r="E211" i="13"/>
  <c r="E204" i="13"/>
  <c r="E197" i="13"/>
  <c r="E190" i="13"/>
  <c r="G181" i="13"/>
  <c r="E181" i="13"/>
  <c r="E174" i="13"/>
  <c r="E167" i="13"/>
  <c r="E159" i="13"/>
  <c r="E152" i="13"/>
  <c r="G174" i="13"/>
  <c r="I174" i="13" s="1"/>
  <c r="G167" i="13"/>
  <c r="I167" i="13" s="1"/>
  <c r="G159" i="13"/>
  <c r="I159" i="13" s="1"/>
  <c r="G152" i="13"/>
  <c r="I133" i="13"/>
  <c r="I112" i="13"/>
  <c r="I105" i="13"/>
  <c r="I82" i="13"/>
  <c r="I75" i="13"/>
  <c r="I68" i="13"/>
  <c r="I31" i="13"/>
  <c r="I35" i="13"/>
  <c r="G104" i="16" l="1"/>
  <c r="E134" i="13"/>
  <c r="G263" i="16"/>
  <c r="G270" i="16" s="1"/>
  <c r="G67" i="16"/>
  <c r="G151" i="16" s="1"/>
  <c r="I204" i="13"/>
  <c r="I227" i="13"/>
  <c r="I54" i="16"/>
  <c r="I126" i="16"/>
  <c r="I152" i="13"/>
  <c r="I181" i="13"/>
  <c r="G97" i="13"/>
  <c r="G144" i="13" s="1"/>
  <c r="I89" i="16"/>
  <c r="I234" i="16"/>
  <c r="I255" i="16"/>
  <c r="I280" i="16"/>
  <c r="E141" i="16"/>
  <c r="I133" i="16"/>
  <c r="I47" i="13"/>
  <c r="G60" i="13"/>
  <c r="I60" i="13" s="1"/>
  <c r="E263" i="16"/>
  <c r="E270" i="16" s="1"/>
  <c r="I270" i="16" s="1"/>
  <c r="E104" i="16"/>
  <c r="I104" i="16" s="1"/>
  <c r="G141" i="16"/>
  <c r="I211" i="13"/>
  <c r="I248" i="13"/>
  <c r="E67" i="16"/>
  <c r="G189" i="16"/>
  <c r="G268" i="16" s="1"/>
  <c r="E182" i="13"/>
  <c r="E261" i="13" s="1"/>
  <c r="G219" i="13"/>
  <c r="E256" i="13"/>
  <c r="E97" i="13"/>
  <c r="E144" i="13" s="1"/>
  <c r="E260" i="13" s="1"/>
  <c r="I89" i="13"/>
  <c r="G134" i="13"/>
  <c r="I134" i="13" s="1"/>
  <c r="I66" i="16"/>
  <c r="E226" i="16"/>
  <c r="E269" i="16" s="1"/>
  <c r="G269" i="16"/>
  <c r="G262" i="13"/>
  <c r="I262" i="13" s="1"/>
  <c r="I219" i="13"/>
  <c r="E263" i="13"/>
  <c r="I67" i="16"/>
  <c r="I141" i="16"/>
  <c r="I143" i="13"/>
  <c r="I97" i="13"/>
  <c r="E151" i="16"/>
  <c r="E267" i="16" s="1"/>
  <c r="G256" i="13"/>
  <c r="I119" i="13"/>
  <c r="G182" i="13"/>
  <c r="I190" i="13"/>
  <c r="I211" i="16"/>
  <c r="E189" i="16"/>
  <c r="E268" i="16" s="1"/>
  <c r="I142" i="13"/>
  <c r="I225" i="16"/>
  <c r="I140" i="16"/>
  <c r="I226" i="16" l="1"/>
  <c r="I269" i="16"/>
  <c r="I263" i="16"/>
  <c r="E264" i="13"/>
  <c r="I189" i="16"/>
  <c r="G261" i="13"/>
  <c r="I261" i="13" s="1"/>
  <c r="I182" i="13"/>
  <c r="I256" i="13"/>
  <c r="G263" i="13"/>
  <c r="G260" i="13"/>
  <c r="I144" i="13"/>
  <c r="G267" i="16"/>
  <c r="I151" i="16"/>
  <c r="E265" i="13"/>
  <c r="E266" i="13"/>
  <c r="E257" i="13"/>
  <c r="E271" i="16"/>
  <c r="I268" i="16"/>
  <c r="I267" i="16" l="1"/>
  <c r="I271" i="16" s="1"/>
  <c r="G271" i="16"/>
  <c r="E273" i="16"/>
  <c r="E272" i="16"/>
  <c r="E264" i="16"/>
  <c r="I263" i="13"/>
  <c r="G264" i="13"/>
  <c r="G257" i="13" s="1"/>
  <c r="I260" i="13"/>
  <c r="I264" i="13" l="1"/>
  <c r="G265" i="13"/>
  <c r="I265" i="13" s="1"/>
  <c r="G266" i="13"/>
  <c r="I266" i="13" s="1"/>
  <c r="G272" i="16"/>
  <c r="I272" i="16" s="1"/>
  <c r="G273" i="16"/>
  <c r="I273" i="16" s="1"/>
  <c r="G264" i="16"/>
  <c r="E18" i="4"/>
  <c r="E43" i="4" l="1"/>
  <c r="E64" i="4" s="1"/>
  <c r="F18" i="4"/>
  <c r="E109" i="4" l="1"/>
  <c r="E144" i="4" s="1"/>
  <c r="E248" i="4" s="1"/>
  <c r="E250" i="4" l="1"/>
  <c r="E249" i="4"/>
  <c r="D18" i="49"/>
  <c r="G18" i="49" s="1"/>
  <c r="D18" i="51" s="1"/>
  <c r="G18" i="51" s="1"/>
  <c r="F43" i="4" l="1"/>
  <c r="D43" i="49" s="1"/>
  <c r="G43" i="49" s="1"/>
  <c r="D43" i="51" s="1"/>
  <c r="G43" i="51" s="1"/>
  <c r="F64" i="4" l="1"/>
  <c r="D64" i="49" s="1"/>
  <c r="G64" i="49" s="1"/>
  <c r="D64" i="51" s="1"/>
  <c r="G64" i="51" s="1"/>
  <c r="C28" i="26"/>
  <c r="C42" i="26" s="1"/>
  <c r="C35" i="1"/>
  <c r="D144" i="4" l="1"/>
  <c r="D248" i="4" s="1"/>
  <c r="C20" i="1"/>
  <c r="C26" i="26" s="1"/>
  <c r="F109" i="4"/>
  <c r="D109" i="49" s="1"/>
  <c r="G109" i="49" s="1"/>
  <c r="D109" i="51" s="1"/>
  <c r="G109" i="51" s="1"/>
  <c r="C33" i="1" l="1"/>
  <c r="C31" i="1"/>
  <c r="F144" i="4"/>
  <c r="D144" i="49" s="1"/>
  <c r="G144" i="49" s="1"/>
  <c r="D144" i="51" s="1"/>
  <c r="G144" i="51" s="1"/>
  <c r="C40" i="26"/>
  <c r="C38" i="26"/>
  <c r="D250" i="4" l="1"/>
  <c r="C14" i="1" s="1"/>
  <c r="D249" i="4"/>
  <c r="C13" i="1" s="1"/>
  <c r="F248" i="4"/>
  <c r="C12" i="1"/>
  <c r="C13" i="26"/>
  <c r="C17" i="26" s="1"/>
  <c r="C21" i="26" l="1"/>
  <c r="C18" i="26"/>
  <c r="C22" i="26" s="1"/>
  <c r="C19" i="26"/>
  <c r="D248" i="49"/>
  <c r="C16" i="36" s="1"/>
  <c r="C16" i="1"/>
</calcChain>
</file>

<file path=xl/sharedStrings.xml><?xml version="1.0" encoding="utf-8"?>
<sst xmlns="http://schemas.openxmlformats.org/spreadsheetml/2006/main" count="2325" uniqueCount="351">
  <si>
    <r>
      <t>GUIDELINES</t>
    </r>
    <r>
      <rPr>
        <b/>
        <sz val="10"/>
        <color rgb="FFFF0000"/>
        <rFont val="Arial"/>
        <family val="2"/>
      </rPr>
      <t xml:space="preserve"> </t>
    </r>
    <r>
      <rPr>
        <b/>
        <sz val="10"/>
        <rFont val="Arial"/>
        <family val="2"/>
      </rPr>
      <t>FOR THE HEP FINANCIAL REPORTING 2024-2026</t>
    </r>
  </si>
  <si>
    <t xml:space="preserve">The contracting HEI is responsible for the control of the expenditure according to the approved budget.  However, the report should be prepared in close collaboration with the southern partners. </t>
  </si>
  <si>
    <t>The total amount of annual expenses incurred during the reporting period (100%) must be reported in the HEP Excel report template. The Ministry of Foreign Affairs' funding (90%) and the self-financing share (10%) are automatically calculated in Excel based on the total amount of approved expenses each year, so projects do not have to report which costs are covered with MFA funding and which is self-financing</t>
  </si>
  <si>
    <t>The excel budget table must be filled in according to the HEP Programme Document 2023-2026, General conditions and HEP project conditions, as well as the HEP Admin Handbook 2024-2026, available on the HEP website: https://www.oph.fi/en/programmes/hei-ici-programme</t>
  </si>
  <si>
    <t>Only costs incurred during the HEP contract period 1.1.2024-31.8.2026 and directly related to project implementation are accepted. The costs must be real costs (i.e verifiable and acceptable costs).</t>
  </si>
  <si>
    <t>Fill in the Excel table annually and separate the decimals in the numbers with commas. The same document must be used throughout the project implementation period. The information added to the annual progress reports is automatically displayed in the summary form.</t>
  </si>
  <si>
    <r>
      <rPr>
        <b/>
        <sz val="10"/>
        <rFont val="Arial"/>
        <family val="2"/>
      </rPr>
      <t>Please note!</t>
    </r>
    <r>
      <rPr>
        <sz val="10"/>
        <rFont val="Arial"/>
        <family val="2"/>
      </rPr>
      <t xml:space="preserve"> If you add rows, make sure the formulas work correctly and the sum includes all rows. In the comment column, you can add more detailed explanations of the content of the expense.</t>
    </r>
  </si>
  <si>
    <t>COSTS 1-3 The experts' salaries (including statutory expenses) are allocated to the project according to the time sheet and the university's working time distribution method. The working time forms do not need to be attached to the report, but they are kept at the partner universities and will be checked annually in audit.</t>
  </si>
  <si>
    <r>
      <t xml:space="preserve">COST ITEM 4 Travel Costs. </t>
    </r>
    <r>
      <rPr>
        <sz val="11"/>
        <rFont val="Arial Narrow"/>
        <family val="2"/>
      </rPr>
      <t>Please report under this categories all travel costs</t>
    </r>
    <r>
      <rPr>
        <b/>
        <sz val="11"/>
        <rFont val="Arial Narrow"/>
        <family val="2"/>
      </rPr>
      <t xml:space="preserve"> of experts. </t>
    </r>
  </si>
  <si>
    <r>
      <t xml:space="preserve">COST ITEM 5 Mobility </t>
    </r>
    <r>
      <rPr>
        <sz val="10"/>
        <rFont val="Arial"/>
        <family val="2"/>
      </rPr>
      <t>Please report under this categories all mobility costs (travel costs, accommodation, daily allowance or scholarship)</t>
    </r>
  </si>
  <si>
    <r>
      <rPr>
        <b/>
        <sz val="11"/>
        <rFont val="Arial Narrow"/>
        <family val="2"/>
      </rPr>
      <t>COST ITEM 6 Procurement of services.</t>
    </r>
    <r>
      <rPr>
        <sz val="11"/>
        <rFont val="Arial Narrow"/>
        <family val="2"/>
      </rPr>
      <t xml:space="preserve"> In case there are associate partner involved, their costs are reported under this cost item.  Annual audits are also reported under this cost item.</t>
    </r>
  </si>
  <si>
    <r>
      <t xml:space="preserve">COST ITEM 7 Procurement of assets of southern partners. </t>
    </r>
    <r>
      <rPr>
        <sz val="11"/>
        <rFont val="Arial Narrow"/>
        <family val="2"/>
      </rPr>
      <t>The HEP funding can be used for fixed assets in the southern HEIs only. However, in particular cases, some procurements are being made in Finland and shipped to the partner country.</t>
    </r>
  </si>
  <si>
    <t xml:space="preserve"> </t>
  </si>
  <si>
    <t>HEP FINANCIAL PROGRESS REPORT I (01/01/24-31/12/24)</t>
  </si>
  <si>
    <t>Column1</t>
  </si>
  <si>
    <t>Project name:</t>
  </si>
  <si>
    <t>Please fill</t>
  </si>
  <si>
    <t>Name of the coordinating HEI:</t>
  </si>
  <si>
    <t>Annual Report of 2024 (1.1.-31.12.2024)</t>
  </si>
  <si>
    <t>/</t>
  </si>
  <si>
    <t>//</t>
  </si>
  <si>
    <t>Expenditure 2024 (EUR)</t>
  </si>
  <si>
    <t>Budgeted 2024 (EUR)</t>
  </si>
  <si>
    <t>+ / -</t>
  </si>
  <si>
    <t>comments</t>
  </si>
  <si>
    <t>1. The salaries and indirect costs of the coordinating Finnish HEI</t>
  </si>
  <si>
    <t>&gt;name/title&lt;</t>
  </si>
  <si>
    <t>&gt;role in the project/title&lt;</t>
  </si>
  <si>
    <t>&gt;total working hours&lt;</t>
  </si>
  <si>
    <t>Total salaries of the coordinating Finnish HEI</t>
  </si>
  <si>
    <t>Total 1 All salaries and indirect costs of the coordinating Finnish HEI</t>
  </si>
  <si>
    <t>2. The salaries and indirect costs of the southern partner HEIs</t>
  </si>
  <si>
    <t>The salaries and indirect costs of the southern partner 1</t>
  </si>
  <si>
    <t xml:space="preserve">Total salaries of the southern partner 1 </t>
  </si>
  <si>
    <t xml:space="preserve">All salaries and indirect costs of the southern partner 1 </t>
  </si>
  <si>
    <t>The salaries and indirect costs of the southern partner 2</t>
  </si>
  <si>
    <t xml:space="preserve">Total salaries the southern partner 2 </t>
  </si>
  <si>
    <t>All salaries and indirect costs of the southern partner 2</t>
  </si>
  <si>
    <t>The salaries and indirect costs of the southern partner 3</t>
  </si>
  <si>
    <t xml:space="preserve">Total salaries of the southern partner 3 </t>
  </si>
  <si>
    <t>All salaries and indirect costs of the southern partner 3</t>
  </si>
  <si>
    <t>The salaries and indirect costs of the southern partner 4</t>
  </si>
  <si>
    <t>Total salaries of the southern partner 4</t>
  </si>
  <si>
    <t xml:space="preserve">All salaries and indirect costs of the southern partner 4 </t>
  </si>
  <si>
    <t>The salaries and indirect costs of the southern partner 5</t>
  </si>
  <si>
    <t xml:space="preserve">Total salaries of the southern partner 5 </t>
  </si>
  <si>
    <t>All salaries and indirect costs of the southern partner 5</t>
  </si>
  <si>
    <t>Total 2 The salaries and indirect costs of the southern partner HEIs</t>
  </si>
  <si>
    <t>3. The salaries and indirect costs of the Finnish partner HEIs</t>
  </si>
  <si>
    <t>The salaries and indirect costs of the Finnish partner 1</t>
  </si>
  <si>
    <t xml:space="preserve">Total salaries of the Finnish partner 1 </t>
  </si>
  <si>
    <t>All salaries and fees of Finnish partner 1</t>
  </si>
  <si>
    <t>The salaries and indirect costs of the Finnish partner 2</t>
  </si>
  <si>
    <t xml:space="preserve">Total salaries of the Finnish partner 2 </t>
  </si>
  <si>
    <t>All salaries and fees of the Finnish partner 2</t>
  </si>
  <si>
    <t>The salaries and indirect costs of the Finnish partner 3</t>
  </si>
  <si>
    <t xml:space="preserve">Total salaries of the Finnish partner 3 </t>
  </si>
  <si>
    <t>All salaries and indirect costs of the Finnish partner 3</t>
  </si>
  <si>
    <t>Total 3 The salaries and indirect costs of the Finnish partner HEIs</t>
  </si>
  <si>
    <t>Total salaries and indirect costs 1+2+3</t>
  </si>
  <si>
    <t>4. Travel costs</t>
  </si>
  <si>
    <t xml:space="preserve">4.1 Travel costs of the coordinating Finnish HEI </t>
  </si>
  <si>
    <t>&gt;person(s) travelling&lt;</t>
  </si>
  <si>
    <t xml:space="preserve"> &gt;description of cost&lt;</t>
  </si>
  <si>
    <t>&gt;location, date&lt;</t>
  </si>
  <si>
    <t xml:space="preserve">Total travel costs of the coordinating Finnish HEI </t>
  </si>
  <si>
    <t>4.2 Travel costs of the southern partners</t>
  </si>
  <si>
    <t xml:space="preserve">Travel costs of the southern partner 1 </t>
  </si>
  <si>
    <t>Total travel costs of southern partner 1</t>
  </si>
  <si>
    <t xml:space="preserve">Travel costs of southern partner 2 </t>
  </si>
  <si>
    <t>Total travel costs of southern partner 2</t>
  </si>
  <si>
    <t>Travel costs of southern partner 3</t>
  </si>
  <si>
    <t>Total travel costs of southern partner 3</t>
  </si>
  <si>
    <t>Travel costs of southern partner 4</t>
  </si>
  <si>
    <t>Total travel costs of southern partner 4</t>
  </si>
  <si>
    <t>Travel costs of southern partner 5</t>
  </si>
  <si>
    <t>Total travel costs of southern partner 5</t>
  </si>
  <si>
    <t>4.3 Travel costs of the Finnish partners</t>
  </si>
  <si>
    <t xml:space="preserve">Travel costs of the Finnish partner 1 </t>
  </si>
  <si>
    <t>Total travel costs of Finnish partner 1</t>
  </si>
  <si>
    <t xml:space="preserve">Travel costs of Finnish partner 2 </t>
  </si>
  <si>
    <t>Total travel costs of Finnish partner 2</t>
  </si>
  <si>
    <t>Travel costs of Finnish partner 3</t>
  </si>
  <si>
    <t>Total travel costs of Finnish partner 3</t>
  </si>
  <si>
    <t>Total 4 Travel costs</t>
  </si>
  <si>
    <t>5. Mobility</t>
  </si>
  <si>
    <t>5.1 Mobility of the coordinating Finnish HEI</t>
  </si>
  <si>
    <t>…</t>
  </si>
  <si>
    <t>Total mobility of the coordinating Finnish HEI</t>
  </si>
  <si>
    <t>5.2 Mobility of the southern partner HEIs</t>
  </si>
  <si>
    <t xml:space="preserve">Mobility of southern partner 1 </t>
  </si>
  <si>
    <t xml:space="preserve">Total mobility of southern partner 1 </t>
  </si>
  <si>
    <t xml:space="preserve">Mobility of southern partner 2 </t>
  </si>
  <si>
    <t>Total mobility of southern partner 2</t>
  </si>
  <si>
    <t xml:space="preserve">Mobility of southern partner 3 </t>
  </si>
  <si>
    <t xml:space="preserve">Total mobility of southern partner 3 </t>
  </si>
  <si>
    <t xml:space="preserve">Mobility of southern partner 4 </t>
  </si>
  <si>
    <t xml:space="preserve">Total mobility of southern partner 4 </t>
  </si>
  <si>
    <t>Mobility of southern partner 5</t>
  </si>
  <si>
    <t xml:space="preserve">Total mobility of southern partner 5 </t>
  </si>
  <si>
    <t>5.3 Mobility of the Finnish partner HEIs</t>
  </si>
  <si>
    <t xml:space="preserve">Mobility of Finnish partner 1 </t>
  </si>
  <si>
    <t xml:space="preserve">Total mobility of Finnish partner 1 </t>
  </si>
  <si>
    <t xml:space="preserve">Mobility of Finnish partner 2 </t>
  </si>
  <si>
    <t>Total mobility of Finnish partner 2</t>
  </si>
  <si>
    <t>Mobility of Finnish partner 3</t>
  </si>
  <si>
    <t xml:space="preserve">Total mobility of Finnish partner 3 </t>
  </si>
  <si>
    <t>Total 5 Mobility</t>
  </si>
  <si>
    <t>6.  Procurement of services</t>
  </si>
  <si>
    <t>6.1  Procurement of services of the coordinating Finnish HEI</t>
  </si>
  <si>
    <t>&gt;company, institution&lt;</t>
  </si>
  <si>
    <t>&gt;service, description of work&lt;</t>
  </si>
  <si>
    <t xml:space="preserve">Total procurement of services of the coordinating Finnish HEI </t>
  </si>
  <si>
    <t>6.2  Procurement of services of the southern partner HEIs</t>
  </si>
  <si>
    <t xml:space="preserve"> Procurement of services of southern partner 1 </t>
  </si>
  <si>
    <t xml:space="preserve">Total procurement of services of southern partner 1 </t>
  </si>
  <si>
    <t xml:space="preserve">Services and subcontracting of southern partner 2 </t>
  </si>
  <si>
    <t>Total procurement of services of southern partner 2</t>
  </si>
  <si>
    <t xml:space="preserve"> Procurement of services of southern partner 3 </t>
  </si>
  <si>
    <t xml:space="preserve">Total procurement of services of southern partner 3 </t>
  </si>
  <si>
    <t xml:space="preserve"> Procurement of services of southern partner 4 </t>
  </si>
  <si>
    <t xml:space="preserve">Total procurement of services of southern partner 4 </t>
  </si>
  <si>
    <t xml:space="preserve"> Procurement of services of southern partner 5 </t>
  </si>
  <si>
    <t xml:space="preserve">Total procurement of services of southern partner 5 </t>
  </si>
  <si>
    <t>6.3 Procurement of services of the Finnish partner HEIs</t>
  </si>
  <si>
    <t xml:space="preserve"> Procurement of services of Finnish partner 1 </t>
  </si>
  <si>
    <t xml:space="preserve"> Total procurement of services of Finnish partner 1 </t>
  </si>
  <si>
    <t xml:space="preserve"> Procurement of services of Finnish partner 2 </t>
  </si>
  <si>
    <t>Total procurement of services of Finnish partner 2</t>
  </si>
  <si>
    <t xml:space="preserve"> Procurement of services of Finnish partner 3 </t>
  </si>
  <si>
    <t xml:space="preserve">Total procurement of services of Finnish partner 3 </t>
  </si>
  <si>
    <t>Total 6  Procurement of services</t>
  </si>
  <si>
    <t>7 Procurement of assets of southern partners</t>
  </si>
  <si>
    <t xml:space="preserve">Procurement of assets of of southern partner 1 </t>
  </si>
  <si>
    <t>&gt; description of the item&lt;</t>
  </si>
  <si>
    <t>&gt; purpose&lt;</t>
  </si>
  <si>
    <t xml:space="preserve">Total procurement of assets of southern partner 1 </t>
  </si>
  <si>
    <t>Procurement of assets of southern partner 2</t>
  </si>
  <si>
    <t>Total procurement of assets of southern partner 2</t>
  </si>
  <si>
    <t>Procurement of assets of southern partner 3</t>
  </si>
  <si>
    <t>Total procurement of assets of southern partner 3</t>
  </si>
  <si>
    <t xml:space="preserve">Procurement of assets of southern partner 4 </t>
  </si>
  <si>
    <t xml:space="preserve">Total procurement of assets of southern partner 4 </t>
  </si>
  <si>
    <t xml:space="preserve">Procurement of assets of southern partner 5 </t>
  </si>
  <si>
    <t xml:space="preserve">Total procurement of assets of southern partner 5 </t>
  </si>
  <si>
    <t>Total 7 Procurement of assets of southern partners</t>
  </si>
  <si>
    <t>8 Contingency costs (max 10% of the total budget )</t>
  </si>
  <si>
    <t>8.1 Contingency costs of the Coordinating Finnish HEI</t>
  </si>
  <si>
    <t>&gt; description of the item/service &lt;</t>
  </si>
  <si>
    <t>&gt; purpose for the unforeseen item/service &lt;</t>
  </si>
  <si>
    <t>Total Contingency costs of the Coordinating Finnish HEI</t>
  </si>
  <si>
    <t>8.2 Contingency costs of Southern partners</t>
  </si>
  <si>
    <t xml:space="preserve"> Contingency costs of Southern partner 1</t>
  </si>
  <si>
    <t xml:space="preserve"> Total Contingency costs of Southern partners 1</t>
  </si>
  <si>
    <t xml:space="preserve"> Contingency costs of Southern partner 2</t>
  </si>
  <si>
    <t>Total  Contingency costs of Southern partner 2</t>
  </si>
  <si>
    <t xml:space="preserve"> Contingency costs of Southern partner 3</t>
  </si>
  <si>
    <t>Total  Contingency costs of Southern partner 3</t>
  </si>
  <si>
    <t xml:space="preserve"> Contingency costs of Southern partner 4</t>
  </si>
  <si>
    <t>Total Contingency costs of Southern partner 4</t>
  </si>
  <si>
    <t xml:space="preserve"> Contingency costs of Southern partner 5</t>
  </si>
  <si>
    <t>Total  Contingency costs of Southern partner 5</t>
  </si>
  <si>
    <t>8.3 Contingency costs of the Finnish partner HEIs</t>
  </si>
  <si>
    <t xml:space="preserve"> Contingency costs of Finnish partner 1</t>
  </si>
  <si>
    <t>Total  Contingency costs of Finnish partner 1</t>
  </si>
  <si>
    <t xml:space="preserve"> Contingency costs of Finnish partner 2</t>
  </si>
  <si>
    <t>Total  Contingency costs of Finnish partner 2</t>
  </si>
  <si>
    <t xml:space="preserve"> Contingency costs of Finnish partner  3 </t>
  </si>
  <si>
    <t>Total  Contingency costs of Finnish partner 3</t>
  </si>
  <si>
    <t>Total 10 Contingency costs</t>
  </si>
  <si>
    <t xml:space="preserve">TOTAL PROJECT COSTS </t>
  </si>
  <si>
    <t>MFA FUNDING (90%)</t>
  </si>
  <si>
    <t>SELF FINANCING (10%)</t>
  </si>
  <si>
    <t>HEP Project Name:</t>
  </si>
  <si>
    <t>Project acronym:</t>
  </si>
  <si>
    <t>please fill</t>
  </si>
  <si>
    <t>Name of coordinating HEI:</t>
  </si>
  <si>
    <t>HEP OVERALL FUNDING</t>
  </si>
  <si>
    <t>HEP approved overall budget 2024-2026</t>
  </si>
  <si>
    <t>Granted funding by Ministry of Foreign Affairs</t>
  </si>
  <si>
    <t xml:space="preserve">Self-financing </t>
  </si>
  <si>
    <t>HEP overall expenditure 2024 (1.1.-31.12.2024)</t>
  </si>
  <si>
    <t xml:space="preserve">MFA funding </t>
  </si>
  <si>
    <t>self financing</t>
  </si>
  <si>
    <t>Total transferred to 2025</t>
  </si>
  <si>
    <t xml:space="preserve">Overall expenditure by Higher Education Institutions </t>
  </si>
  <si>
    <t>Finland</t>
  </si>
  <si>
    <t>Name of Southern Partner 1:</t>
  </si>
  <si>
    <t>&gt;country&lt;</t>
  </si>
  <si>
    <t>Name of Southern Partner 2:</t>
  </si>
  <si>
    <t>Name of Southern Partner 3:</t>
  </si>
  <si>
    <t>Name of Southern Partner 4:</t>
  </si>
  <si>
    <t>Name of Southern Partner 5:</t>
  </si>
  <si>
    <t>Name of Finnish Partner 1</t>
  </si>
  <si>
    <t>Name of Finnish Partner 2</t>
  </si>
  <si>
    <t>Name of Finnish Partner 3</t>
  </si>
  <si>
    <t>Overall expenditure of all HEIs</t>
  </si>
  <si>
    <t>Overall expenditure of Finnish HEIs</t>
  </si>
  <si>
    <t>Overall expenditure of Foreign HEIs</t>
  </si>
  <si>
    <t>HEP FINANCIAL PROGRESS REPORT I (01/01/25-31/12/25)</t>
  </si>
  <si>
    <t>Annual Report of 2025 (1.1.-31.12.2025)</t>
  </si>
  <si>
    <t>2024 +/-</t>
  </si>
  <si>
    <t>Expenditure 2025 (EUR)</t>
  </si>
  <si>
    <t>Budgeted 2025 (EUR)</t>
  </si>
  <si>
    <t>Pls, insert rows after row 7 so that the formula remains functional</t>
  </si>
  <si>
    <t>5.3 Procurement of services of the Finnish partner HEIs</t>
  </si>
  <si>
    <t>Please fill -&gt;</t>
  </si>
  <si>
    <t>HEP overall expenditure 2025 (1.1.-31.12.2025)</t>
  </si>
  <si>
    <t>Total transfered to 2026</t>
  </si>
  <si>
    <t>HEP FINANCIAL PROGRESS REPORT I (01/01/26-31/12/26)</t>
  </si>
  <si>
    <t>Annual Report of 2026 (1.1.-31.8.2026)</t>
  </si>
  <si>
    <t>2025 +/-</t>
  </si>
  <si>
    <t>Expenditure 2026 (EUR)</t>
  </si>
  <si>
    <t>Budgeted 2026 (EUR)</t>
  </si>
  <si>
    <t>HEP overall expenditure 2026 (1.1.-31.8.2026)</t>
  </si>
  <si>
    <t>Expenditure 2024</t>
  </si>
  <si>
    <t>Expenditure 2025</t>
  </si>
  <si>
    <t>Expenditure 2026</t>
  </si>
  <si>
    <t xml:space="preserve">HEI ICI overall expenditure 2020-2024 </t>
  </si>
  <si>
    <t>self financing; at least 10%</t>
  </si>
  <si>
    <t>Total +/-  2024-2026</t>
  </si>
  <si>
    <t>HEI ICI FINANCIAL PROGRESS REPORT I (01/03/13-31/12/13)</t>
  </si>
  <si>
    <t xml:space="preserve">HEI-ICI-SUCCEED  </t>
  </si>
  <si>
    <t>Higher Education Institutions Institutional Cooperation Instrument-Sustainable Climate Change and Energy Education Development</t>
  </si>
  <si>
    <t>DES/RUPP</t>
  </si>
  <si>
    <t>Department of Environmental Scicence, Royal University of Phnom Penh</t>
  </si>
  <si>
    <t>Annual Report of 2013 (01.03-31.12.2013)</t>
  </si>
  <si>
    <t>Actual Expenditure (EUR)</t>
  </si>
  <si>
    <t>Budgeted (EUR)</t>
  </si>
  <si>
    <t xml:space="preserve">Budget changes, Comments, explanations, </t>
  </si>
  <si>
    <t>A1 Capacity development costs</t>
  </si>
  <si>
    <t>A1. Salaries and fees of Coordinating Finnish HEI expert:</t>
  </si>
  <si>
    <t>&gt;Name of the Institutioin&lt;</t>
  </si>
  <si>
    <t xml:space="preserve"> &gt;First name &lt;, &gt;Surname&lt;</t>
  </si>
  <si>
    <t>&gt;Position&lt;</t>
  </si>
  <si>
    <t>&gt;Country&lt;</t>
  </si>
  <si>
    <t>Total A1</t>
  </si>
  <si>
    <t>A2. Salaries and fees of Partner 1</t>
  </si>
  <si>
    <t>Total A2, Partner 1</t>
  </si>
  <si>
    <t>A2. Salaries and fees of Partner  2</t>
  </si>
  <si>
    <t>Royal University of Phnom Penh</t>
  </si>
  <si>
    <t>Ms Va Dany</t>
  </si>
  <si>
    <t>Project Director</t>
  </si>
  <si>
    <t>Cambodia</t>
  </si>
  <si>
    <t>Ms. Chea Eliya</t>
  </si>
  <si>
    <t>Project Coordinator</t>
  </si>
  <si>
    <t>Total A2, Partner 2</t>
  </si>
  <si>
    <t>A2. Salaries and fees of Partner  3</t>
  </si>
  <si>
    <t>Total A2, Partner 3</t>
  </si>
  <si>
    <t>A2. Salaries and fees of Partner  4</t>
  </si>
  <si>
    <t>Total A2, Partner 4</t>
  </si>
  <si>
    <t>A1-A2 TOTAL SALARY COSTS</t>
  </si>
  <si>
    <t>A3. Travel costs</t>
  </si>
  <si>
    <t>A3. Travel costs by HEI ICI coordinator</t>
  </si>
  <si>
    <t>&gt;Location&lt;, &gt;descrition of cost &lt;</t>
  </si>
  <si>
    <t>&gt;person(s) travelling &lt;</t>
  </si>
  <si>
    <t>&gt;date of travel&lt;</t>
  </si>
  <si>
    <t>Total A3 HEI ICI coordinator</t>
  </si>
  <si>
    <t>A3. Travel costs by Partner 1</t>
  </si>
  <si>
    <t xml:space="preserve">&gt;date of travel&lt; </t>
  </si>
  <si>
    <t>Total A3 Partner 1</t>
  </si>
  <si>
    <t>A3. Travel costs by Partner 2</t>
  </si>
  <si>
    <t>Total A3 Partner 2</t>
  </si>
  <si>
    <t>A3. Travel costs by Partner 3</t>
  </si>
  <si>
    <t>Total A3 Partner 3</t>
  </si>
  <si>
    <t>A3. Travel costs by Partner 4</t>
  </si>
  <si>
    <t>Total A3 Partner 4</t>
  </si>
  <si>
    <t>A3 TOTAL TRAVEL COSTS</t>
  </si>
  <si>
    <t>A4. Services (incl. Subcontracted work assignements)</t>
  </si>
  <si>
    <t>A4. Services by HEI ICI coordinator</t>
  </si>
  <si>
    <t xml:space="preserve"> &gt;Name of the person/institution&lt;</t>
  </si>
  <si>
    <t xml:space="preserve"> &gt;work description&lt;</t>
  </si>
  <si>
    <t>Total HEI ICI coordinator</t>
  </si>
  <si>
    <t>A4. Services by Partner 1</t>
  </si>
  <si>
    <t>Total Partner 1</t>
  </si>
  <si>
    <t>A4. Services by Partner 2</t>
  </si>
  <si>
    <t>Total Partner 2</t>
  </si>
  <si>
    <t>A4. Services by Partner 3</t>
  </si>
  <si>
    <t>Total Partner 3</t>
  </si>
  <si>
    <t>A4. Services by Partner 4</t>
  </si>
  <si>
    <t>Total Partner 4</t>
  </si>
  <si>
    <t>A4 TOTAL SERVICE COSTS</t>
  </si>
  <si>
    <t>A5. OVERHEAD COSTS of Coordinating Finnish HEI</t>
  </si>
  <si>
    <t>A4. Overhead costs by HEI ICI coordinator</t>
  </si>
  <si>
    <t xml:space="preserve"> &gt;overheads&lt;</t>
  </si>
  <si>
    <t>A4 TOTAL OVERHEAD COSTS</t>
  </si>
  <si>
    <t>Total A Category Costs (A1-A5)</t>
  </si>
  <si>
    <t>B. Administrative costs in partner country</t>
  </si>
  <si>
    <t>B1. Direct Administrative cost of Finnish HEI</t>
  </si>
  <si>
    <t>&gt; discription of the administrative cost&lt;</t>
  </si>
  <si>
    <t xml:space="preserve">Total </t>
  </si>
  <si>
    <t>B2. Administrative costs of Partner 1</t>
  </si>
  <si>
    <t>B2. Administrative costs of Partner 2</t>
  </si>
  <si>
    <t>Cartrigde for HP printer</t>
  </si>
  <si>
    <t xml:space="preserve">A4 paper </t>
  </si>
  <si>
    <t>Communication</t>
  </si>
  <si>
    <t>B2. Administrative costs of Partner 3</t>
  </si>
  <si>
    <t>B2. Administrative costs of Partner 4</t>
  </si>
  <si>
    <t>B. Total Administrative costs (B1-B2)</t>
  </si>
  <si>
    <t xml:space="preserve">C. Fixed Assets ( Define item and purpose) </t>
  </si>
  <si>
    <t>Fixed Assets of Coordinating Finnish HEI (General rule: procurements shall be made in developing countries)</t>
  </si>
  <si>
    <t>&gt; discription of the item&lt;</t>
  </si>
  <si>
    <t xml:space="preserve">Fixed Assets of Partner 1 </t>
  </si>
  <si>
    <t>Total</t>
  </si>
  <si>
    <t xml:space="preserve">Fixed Assets of Partner 2  </t>
  </si>
  <si>
    <t>Fixed Assets of Partner 3</t>
  </si>
  <si>
    <t>Fixed Assets of Partner 4</t>
  </si>
  <si>
    <t>C. Total Fixed Assets costs</t>
  </si>
  <si>
    <t>D. Contingency costs ( Unforseen costs, max 10% )</t>
  </si>
  <si>
    <t>Contingency costs of Coordinating Finnish HEI</t>
  </si>
  <si>
    <t>&gt; discription of the item/service &lt;</t>
  </si>
  <si>
    <t>&gt; purpose for the unforseen item/service &lt;</t>
  </si>
  <si>
    <t xml:space="preserve">Contingency costs of Partner 1 </t>
  </si>
  <si>
    <t xml:space="preserve">Contingency costs of Partner 2  </t>
  </si>
  <si>
    <t>Contingency costs of Partner 3</t>
  </si>
  <si>
    <t>Contingency costs of Partner 4</t>
  </si>
  <si>
    <t xml:space="preserve">Item purpose </t>
  </si>
  <si>
    <t>D. Total Contingency costs</t>
  </si>
  <si>
    <t>Contingency costs from total costs ( max. 10 % of total costs )</t>
  </si>
  <si>
    <t>Total costs by budget lines</t>
  </si>
  <si>
    <t>A Capacity building</t>
  </si>
  <si>
    <t>B Administrative costs</t>
  </si>
  <si>
    <t>C Fixed assets</t>
  </si>
  <si>
    <t>D Contingency costs</t>
  </si>
  <si>
    <t>TOTAL PROJECT COSTS (A-D)</t>
  </si>
  <si>
    <t>SELF FINANCING (20%)</t>
  </si>
  <si>
    <t>TOTAL MFA FUNDING (80 %)</t>
  </si>
  <si>
    <t>Annual Report by result areas (if the project is divided into several result areas)</t>
  </si>
  <si>
    <t>Result 1</t>
  </si>
  <si>
    <t>Result 2</t>
  </si>
  <si>
    <t>Result 3</t>
  </si>
  <si>
    <t>Contingencies</t>
  </si>
  <si>
    <t>TOTAL</t>
  </si>
  <si>
    <t xml:space="preserve">Sustainable Climate Change and Energy Education Development 
2013
Sustainable Climate Change and Energy Education Development 
2013
</t>
  </si>
  <si>
    <t>Please fill!</t>
  </si>
  <si>
    <t>Institute of Technology of Cambodia</t>
  </si>
  <si>
    <t>Romny  OM</t>
  </si>
  <si>
    <t>Director</t>
  </si>
  <si>
    <t xml:space="preserve"> Norith, PHOL</t>
  </si>
  <si>
    <t>Depurty Director</t>
  </si>
  <si>
    <t>First training</t>
  </si>
  <si>
    <t>Research Methodology</t>
  </si>
  <si>
    <t>Fiel trip Koch dach</t>
  </si>
  <si>
    <t>Collected data</t>
  </si>
  <si>
    <t>Institute of Technolofgy of Cambodia</t>
  </si>
  <si>
    <t>Book Pursuaching</t>
  </si>
  <si>
    <t>for library in department</t>
  </si>
  <si>
    <t>Total MFA funding</t>
  </si>
  <si>
    <r>
      <t>COST ITEM 8 Contingency costs.</t>
    </r>
    <r>
      <rPr>
        <sz val="11"/>
        <rFont val="Arial Narrow"/>
        <family val="2"/>
      </rPr>
      <t xml:space="preserve"> The costs are reported under contingency costs in the financial report even though they are related to other budget items. </t>
    </r>
  </si>
  <si>
    <t xml:space="preserve">Fixed percentage max. 30 % of the salaries for Indirect costs </t>
  </si>
  <si>
    <t>Indirect costs (fixed percentage max. 30 % of the salaries for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</si>
</sst>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name val="Arial"/>
    </font>
    <font>
      <sz val="10"/>
      <color theme="1"/>
      <name val="Arial"/>
      <family val="2"/>
    </font>
    <font>
      <b/>
      <sz val="10"/>
      <name val="Arial"/>
      <family val="2"/>
    </font>
    <font>
      <sz val="10"/>
      <name val="Arial"/>
      <family val="2"/>
    </font>
    <font>
      <sz val="12"/>
      <name val="Arial"/>
      <family val="2"/>
    </font>
    <font>
      <b/>
      <sz val="12"/>
      <name val="Arial"/>
      <family val="2"/>
    </font>
    <font>
      <b/>
      <sz val="11"/>
      <name val="Arial"/>
      <family val="2"/>
    </font>
    <font>
      <b/>
      <sz val="14"/>
      <name val="Arial"/>
      <family val="2"/>
    </font>
    <font>
      <sz val="14"/>
      <name val="Arial"/>
      <family val="2"/>
    </font>
    <font>
      <sz val="11"/>
      <name val="Calibri"/>
      <family val="2"/>
    </font>
    <font>
      <sz val="10"/>
      <color rgb="FFFF0000"/>
      <name val="Arial"/>
      <family val="2"/>
    </font>
    <font>
      <b/>
      <sz val="10"/>
      <color rgb="FFFF0000"/>
      <name val="Arial"/>
      <family val="2"/>
    </font>
    <font>
      <b/>
      <sz val="10"/>
      <color theme="1"/>
      <name val="Arial"/>
      <family val="2"/>
    </font>
    <font>
      <sz val="10"/>
      <color rgb="FF00B0F0"/>
      <name val="Arial"/>
      <family val="2"/>
    </font>
    <font>
      <b/>
      <sz val="11"/>
      <color theme="1"/>
      <name val="Arial"/>
      <family val="2"/>
    </font>
    <font>
      <sz val="12"/>
      <color rgb="FFFF0000"/>
      <name val="Arial"/>
      <family val="2"/>
    </font>
    <font>
      <b/>
      <sz val="12"/>
      <color rgb="FFFF0000"/>
      <name val="Arial"/>
      <family val="2"/>
    </font>
    <font>
      <i/>
      <sz val="10"/>
      <name val="Arial"/>
      <family val="2"/>
    </font>
    <font>
      <sz val="11"/>
      <name val="Arial Narrow"/>
      <family val="2"/>
    </font>
    <font>
      <b/>
      <sz val="11"/>
      <name val="Arial Narrow"/>
      <family val="2"/>
    </font>
    <font>
      <sz val="8"/>
      <color theme="1"/>
      <name val="Calibri"/>
      <family val="2"/>
      <scheme val="minor"/>
    </font>
    <font>
      <sz val="14"/>
      <name val="Calibri"/>
      <family val="2"/>
      <scheme val="minor"/>
    </font>
    <font>
      <b/>
      <i/>
      <sz val="14"/>
      <name val="Calibri"/>
      <family val="2"/>
      <scheme val="minor"/>
    </font>
    <font>
      <sz val="12"/>
      <name val="Calibri"/>
      <family val="2"/>
    </font>
    <font>
      <b/>
      <sz val="12"/>
      <name val="Calibri"/>
      <family val="2"/>
    </font>
    <font>
      <b/>
      <sz val="16"/>
      <name val="Arial"/>
      <family val="2"/>
    </font>
    <font>
      <i/>
      <sz val="11"/>
      <name val="Calibri"/>
      <family val="2"/>
      <scheme val="minor"/>
    </font>
    <font>
      <b/>
      <i/>
      <sz val="11"/>
      <name val="Arial"/>
      <family val="2"/>
    </font>
    <font>
      <i/>
      <sz val="11"/>
      <name val="Arial"/>
      <family val="2"/>
    </font>
    <font>
      <b/>
      <i/>
      <sz val="11"/>
      <name val="Calibri"/>
      <family val="2"/>
      <scheme val="minor"/>
    </font>
    <font>
      <b/>
      <sz val="20"/>
      <name val="Calibri"/>
      <family val="2"/>
      <scheme val="minor"/>
    </font>
    <font>
      <sz val="16"/>
      <name val="Arial"/>
      <family val="2"/>
    </font>
    <font>
      <sz val="12"/>
      <name val="Calibri"/>
      <family val="2"/>
      <scheme val="minor"/>
    </font>
    <font>
      <b/>
      <sz val="16"/>
      <name val="Calibri"/>
      <family val="2"/>
      <scheme val="minor"/>
    </font>
    <font>
      <b/>
      <sz val="12"/>
      <name val="Calibri"/>
      <family val="2"/>
      <scheme val="minor"/>
    </font>
    <font>
      <i/>
      <sz val="12"/>
      <name val="Arial"/>
      <family val="2"/>
    </font>
    <font>
      <b/>
      <sz val="16"/>
      <name val="Calibri"/>
      <family val="2"/>
    </font>
    <font>
      <b/>
      <sz val="14"/>
      <name val="Calibri"/>
      <family val="2"/>
      <scheme val="minor"/>
    </font>
    <font>
      <b/>
      <sz val="14"/>
      <name val="Calibri"/>
      <family val="2"/>
    </font>
    <font>
      <sz val="8"/>
      <name val="Arial"/>
      <family val="2"/>
    </font>
    <font>
      <b/>
      <i/>
      <sz val="12"/>
      <name val="Calibri"/>
      <family val="2"/>
      <scheme val="minor"/>
    </font>
    <font>
      <i/>
      <sz val="12"/>
      <name val="Calibri"/>
      <family val="2"/>
      <scheme val="minor"/>
    </font>
    <font>
      <b/>
      <i/>
      <sz val="11"/>
      <name val="Calibri"/>
      <family val="2"/>
    </font>
    <font>
      <sz val="10"/>
      <name val="Calibri"/>
      <family val="2"/>
    </font>
    <font>
      <b/>
      <sz val="10"/>
      <name val="Calibri"/>
      <family val="2"/>
    </font>
  </fonts>
  <fills count="30">
    <fill>
      <patternFill patternType="none"/>
    </fill>
    <fill>
      <patternFill patternType="gray125"/>
    </fill>
    <fill>
      <patternFill patternType="solid">
        <fgColor rgb="FFFFCC99"/>
        <bgColor indexed="64"/>
      </patternFill>
    </fill>
    <fill>
      <patternFill patternType="solid">
        <fgColor rgb="FFCCFFFF"/>
        <bgColor indexed="64"/>
      </patternFill>
    </fill>
    <fill>
      <patternFill patternType="solid">
        <fgColor rgb="FFCCFFCC"/>
        <bgColor indexed="64"/>
      </patternFill>
    </fill>
    <fill>
      <patternFill patternType="solid">
        <fgColor rgb="FFFF9933"/>
        <bgColor indexed="64"/>
      </patternFill>
    </fill>
    <fill>
      <patternFill patternType="solid">
        <fgColor rgb="FFFFFF99"/>
        <bgColor indexed="64"/>
      </patternFill>
    </fill>
    <fill>
      <patternFill patternType="solid">
        <fgColor rgb="FF00CC00"/>
        <bgColor indexed="64"/>
      </patternFill>
    </fill>
    <fill>
      <patternFill patternType="solid">
        <fgColor rgb="FF66FF66"/>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DCE6F1"/>
        <bgColor rgb="FF000000"/>
      </patternFill>
    </fill>
    <fill>
      <patternFill patternType="solid">
        <fgColor rgb="FFF2DCDB"/>
        <bgColor rgb="FF000000"/>
      </patternFill>
    </fill>
    <fill>
      <patternFill patternType="solid">
        <fgColor rgb="FFFFFF00"/>
        <bgColor rgb="FF000000"/>
      </patternFill>
    </fill>
    <fill>
      <patternFill patternType="solid">
        <fgColor rgb="FFEBF1DE"/>
        <bgColor rgb="FF000000"/>
      </patternFill>
    </fill>
    <fill>
      <patternFill patternType="solid">
        <fgColor rgb="FFFFFFFF"/>
        <bgColor rgb="FF000000"/>
      </patternFill>
    </fill>
    <fill>
      <patternFill patternType="solid">
        <fgColor rgb="FFFFFFCC"/>
        <bgColor indexed="64"/>
      </patternFill>
    </fill>
    <fill>
      <patternFill patternType="solid">
        <fgColor rgb="FFFFFFCC"/>
        <bgColor rgb="FF000000"/>
      </patternFill>
    </fill>
    <fill>
      <patternFill patternType="solid">
        <fgColor theme="4" tint="0.79998168889431442"/>
        <bgColor rgb="FF000000"/>
      </patternFill>
    </fill>
    <fill>
      <patternFill patternType="solid">
        <fgColor theme="6" tint="0.79998168889431442"/>
        <bgColor rgb="FF000000"/>
      </patternFill>
    </fill>
    <fill>
      <patternFill patternType="solid">
        <fgColor theme="5" tint="0.79998168889431442"/>
        <bgColor rgb="FF000000"/>
      </patternFill>
    </fill>
    <fill>
      <patternFill patternType="solid">
        <fgColor theme="4"/>
        <bgColor indexed="64"/>
      </patternFill>
    </fill>
    <fill>
      <patternFill patternType="solid">
        <fgColor theme="6" tint="0.59999389629810485"/>
        <bgColor indexed="64"/>
      </patternFill>
    </fill>
    <fill>
      <patternFill patternType="solid">
        <fgColor theme="6" tint="0.59999389629810485"/>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31" fillId="27" borderId="1"/>
    <xf numFmtId="0" fontId="3" fillId="0" borderId="0"/>
  </cellStyleXfs>
  <cellXfs count="490">
    <xf numFmtId="0" fontId="0" fillId="0" borderId="0" xfId="0"/>
    <xf numFmtId="0" fontId="2" fillId="0" borderId="0" xfId="0" applyFont="1"/>
    <xf numFmtId="0" fontId="3" fillId="0" borderId="0" xfId="0" applyFont="1"/>
    <xf numFmtId="0" fontId="10" fillId="0" borderId="0" xfId="0" applyFont="1"/>
    <xf numFmtId="0" fontId="11" fillId="0" borderId="0" xfId="0" applyFont="1"/>
    <xf numFmtId="10" fontId="2" fillId="0" borderId="0" xfId="0" applyNumberFormat="1" applyFont="1"/>
    <xf numFmtId="0" fontId="12" fillId="0" borderId="0" xfId="0" applyFont="1"/>
    <xf numFmtId="0" fontId="13" fillId="0" borderId="0" xfId="0" applyFont="1"/>
    <xf numFmtId="10" fontId="11" fillId="0" borderId="0" xfId="0" applyNumberFormat="1" applyFont="1"/>
    <xf numFmtId="0" fontId="4" fillId="0" borderId="0" xfId="0" applyFont="1"/>
    <xf numFmtId="0" fontId="5" fillId="0" borderId="0" xfId="0" applyFont="1"/>
    <xf numFmtId="0" fontId="7" fillId="0" borderId="0" xfId="0" applyFont="1"/>
    <xf numFmtId="0" fontId="0" fillId="2" borderId="1" xfId="0" applyFill="1" applyBorder="1"/>
    <xf numFmtId="0" fontId="2" fillId="2" borderId="1" xfId="0" applyFont="1" applyFill="1" applyBorder="1"/>
    <xf numFmtId="49" fontId="2" fillId="2" borderId="1" xfId="0" applyNumberFormat="1" applyFont="1" applyFill="1" applyBorder="1" applyAlignment="1">
      <alignment horizontal="center"/>
    </xf>
    <xf numFmtId="3" fontId="0" fillId="2" borderId="1" xfId="0" applyNumberFormat="1" applyFill="1" applyBorder="1"/>
    <xf numFmtId="0" fontId="0" fillId="0" borderId="1" xfId="0" applyBorder="1"/>
    <xf numFmtId="4" fontId="0" fillId="0" borderId="1" xfId="0" applyNumberFormat="1" applyBorder="1"/>
    <xf numFmtId="0" fontId="11" fillId="0" borderId="1" xfId="0" applyFont="1" applyBorder="1"/>
    <xf numFmtId="4" fontId="2" fillId="0" borderId="1" xfId="0" applyNumberFormat="1" applyFont="1" applyBorder="1"/>
    <xf numFmtId="0" fontId="2" fillId="3" borderId="1" xfId="0" applyFont="1" applyFill="1" applyBorder="1"/>
    <xf numFmtId="4" fontId="2" fillId="3" borderId="1" xfId="0" applyNumberFormat="1" applyFont="1" applyFill="1" applyBorder="1"/>
    <xf numFmtId="4" fontId="0" fillId="3" borderId="1" xfId="0" applyNumberFormat="1" applyFill="1" applyBorder="1"/>
    <xf numFmtId="0" fontId="0" fillId="3" borderId="1" xfId="0" applyFill="1" applyBorder="1"/>
    <xf numFmtId="4" fontId="0" fillId="2" borderId="1" xfId="0" applyNumberFormat="1" applyFill="1" applyBorder="1"/>
    <xf numFmtId="0" fontId="4" fillId="4" borderId="1" xfId="0" applyFont="1" applyFill="1" applyBorder="1"/>
    <xf numFmtId="4" fontId="4" fillId="4" borderId="1" xfId="0" applyNumberFormat="1" applyFont="1" applyFill="1" applyBorder="1"/>
    <xf numFmtId="0" fontId="10" fillId="3" borderId="1" xfId="0" applyFont="1" applyFill="1" applyBorder="1"/>
    <xf numFmtId="4" fontId="3" fillId="3" borderId="1" xfId="0" applyNumberFormat="1" applyFont="1" applyFill="1" applyBorder="1"/>
    <xf numFmtId="10" fontId="2" fillId="2" borderId="1" xfId="0" applyNumberFormat="1" applyFont="1" applyFill="1" applyBorder="1"/>
    <xf numFmtId="0" fontId="0" fillId="4" borderId="1" xfId="0" applyFill="1" applyBorder="1"/>
    <xf numFmtId="0" fontId="3" fillId="0" borderId="1" xfId="0" applyFont="1" applyBorder="1"/>
    <xf numFmtId="4" fontId="0" fillId="4" borderId="1" xfId="0" applyNumberFormat="1" applyFill="1" applyBorder="1"/>
    <xf numFmtId="4" fontId="2" fillId="2" borderId="1" xfId="0" applyNumberFormat="1" applyFont="1" applyFill="1" applyBorder="1"/>
    <xf numFmtId="4" fontId="7" fillId="5" borderId="1" xfId="0" applyNumberFormat="1" applyFont="1" applyFill="1" applyBorder="1"/>
    <xf numFmtId="0" fontId="7" fillId="5" borderId="1" xfId="0" applyFont="1" applyFill="1" applyBorder="1"/>
    <xf numFmtId="0" fontId="5" fillId="5" borderId="1" xfId="0" applyFont="1" applyFill="1" applyBorder="1"/>
    <xf numFmtId="4" fontId="5" fillId="5" borderId="1" xfId="0" applyNumberFormat="1" applyFont="1" applyFill="1" applyBorder="1"/>
    <xf numFmtId="4" fontId="0" fillId="5" borderId="1" xfId="0" applyNumberFormat="1" applyFill="1" applyBorder="1"/>
    <xf numFmtId="0" fontId="0" fillId="5" borderId="1" xfId="0" applyFill="1" applyBorder="1"/>
    <xf numFmtId="4" fontId="3" fillId="2" borderId="1" xfId="0" applyNumberFormat="1" applyFont="1" applyFill="1" applyBorder="1"/>
    <xf numFmtId="0" fontId="3" fillId="2" borderId="1" xfId="0" applyFont="1" applyFill="1" applyBorder="1"/>
    <xf numFmtId="0" fontId="2" fillId="0" borderId="2" xfId="0" applyFont="1" applyBorder="1"/>
    <xf numFmtId="49" fontId="5" fillId="5" borderId="1" xfId="0" applyNumberFormat="1" applyFont="1" applyFill="1" applyBorder="1" applyAlignment="1">
      <alignment horizontal="center"/>
    </xf>
    <xf numFmtId="0" fontId="3" fillId="0" borderId="3" xfId="0" applyFont="1" applyBorder="1"/>
    <xf numFmtId="0" fontId="6" fillId="0" borderId="5" xfId="0" applyFont="1" applyBorder="1"/>
    <xf numFmtId="0" fontId="3" fillId="0" borderId="6" xfId="0" applyFont="1" applyBorder="1"/>
    <xf numFmtId="0" fontId="2" fillId="0" borderId="6" xfId="0" applyFont="1" applyBorder="1"/>
    <xf numFmtId="0" fontId="3" fillId="0" borderId="7" xfId="0" applyFont="1" applyBorder="1"/>
    <xf numFmtId="0" fontId="0" fillId="2" borderId="1" xfId="0" applyFill="1" applyBorder="1" applyAlignment="1">
      <alignment wrapText="1"/>
    </xf>
    <xf numFmtId="0" fontId="0" fillId="7" borderId="1" xfId="0" applyFill="1" applyBorder="1"/>
    <xf numFmtId="0" fontId="2" fillId="7" borderId="1" xfId="0" applyFont="1" applyFill="1" applyBorder="1"/>
    <xf numFmtId="4" fontId="5" fillId="7" borderId="1" xfId="0" applyNumberFormat="1" applyFont="1" applyFill="1" applyBorder="1"/>
    <xf numFmtId="0" fontId="4" fillId="8" borderId="1" xfId="0" applyFont="1" applyFill="1" applyBorder="1"/>
    <xf numFmtId="4" fontId="4" fillId="8" borderId="1" xfId="0" applyNumberFormat="1" applyFont="1" applyFill="1" applyBorder="1"/>
    <xf numFmtId="0" fontId="0" fillId="8" borderId="1" xfId="0" applyFill="1" applyBorder="1"/>
    <xf numFmtId="4" fontId="0" fillId="8" borderId="1" xfId="0" applyNumberFormat="1" applyFill="1" applyBorder="1"/>
    <xf numFmtId="0" fontId="0" fillId="7" borderId="10" xfId="0" applyFill="1" applyBorder="1"/>
    <xf numFmtId="0" fontId="7" fillId="5" borderId="10" xfId="0" applyFont="1" applyFill="1" applyBorder="1"/>
    <xf numFmtId="10" fontId="2" fillId="5" borderId="10" xfId="0" applyNumberFormat="1" applyFont="1" applyFill="1" applyBorder="1"/>
    <xf numFmtId="0" fontId="5" fillId="5" borderId="11" xfId="0" applyFont="1" applyFill="1" applyBorder="1"/>
    <xf numFmtId="4" fontId="5" fillId="5" borderId="11" xfId="0" applyNumberFormat="1" applyFont="1" applyFill="1" applyBorder="1"/>
    <xf numFmtId="4" fontId="0" fillId="5" borderId="11" xfId="0" applyNumberFormat="1" applyFill="1" applyBorder="1"/>
    <xf numFmtId="0" fontId="0" fillId="5" borderId="11" xfId="0" applyFill="1" applyBorder="1"/>
    <xf numFmtId="10" fontId="2" fillId="5" borderId="12" xfId="0" applyNumberFormat="1" applyFont="1" applyFill="1" applyBorder="1"/>
    <xf numFmtId="0" fontId="5" fillId="5" borderId="10" xfId="0" applyFont="1" applyFill="1" applyBorder="1"/>
    <xf numFmtId="0" fontId="2" fillId="2" borderId="10" xfId="0" applyFont="1" applyFill="1" applyBorder="1" applyAlignment="1">
      <alignment horizontal="center"/>
    </xf>
    <xf numFmtId="0" fontId="2" fillId="2" borderId="10" xfId="0" applyFont="1" applyFill="1" applyBorder="1"/>
    <xf numFmtId="0" fontId="3" fillId="0" borderId="4" xfId="0" applyFont="1" applyBorder="1" applyAlignment="1">
      <alignment horizontal="left"/>
    </xf>
    <xf numFmtId="0" fontId="2" fillId="0" borderId="10" xfId="0" applyFont="1" applyBorder="1"/>
    <xf numFmtId="0" fontId="0" fillId="0" borderId="4" xfId="0" applyBorder="1" applyAlignment="1">
      <alignment horizontal="left"/>
    </xf>
    <xf numFmtId="0" fontId="12" fillId="0" borderId="10" xfId="0" applyFont="1" applyBorder="1"/>
    <xf numFmtId="0" fontId="11" fillId="0" borderId="10" xfId="0" applyFont="1" applyBorder="1"/>
    <xf numFmtId="10" fontId="2" fillId="0" borderId="10" xfId="0" applyNumberFormat="1" applyFont="1" applyBorder="1"/>
    <xf numFmtId="0" fontId="0" fillId="0" borderId="10" xfId="0" applyBorder="1"/>
    <xf numFmtId="0" fontId="0" fillId="3" borderId="10" xfId="0" applyFill="1" applyBorder="1"/>
    <xf numFmtId="0" fontId="0" fillId="2" borderId="10" xfId="0" applyFill="1" applyBorder="1"/>
    <xf numFmtId="0" fontId="0" fillId="0" borderId="4" xfId="0" applyBorder="1"/>
    <xf numFmtId="0" fontId="4" fillId="8" borderId="10" xfId="0" applyFont="1" applyFill="1" applyBorder="1"/>
    <xf numFmtId="0" fontId="3" fillId="4" borderId="10" xfId="0" applyFont="1" applyFill="1" applyBorder="1"/>
    <xf numFmtId="10" fontId="11" fillId="3" borderId="10" xfId="0" applyNumberFormat="1" applyFont="1" applyFill="1" applyBorder="1"/>
    <xf numFmtId="0" fontId="0" fillId="4" borderId="10" xfId="0" applyFill="1" applyBorder="1"/>
    <xf numFmtId="10" fontId="2" fillId="3" borderId="10" xfId="0" applyNumberFormat="1" applyFont="1" applyFill="1" applyBorder="1"/>
    <xf numFmtId="10" fontId="2" fillId="2" borderId="10" xfId="0" applyNumberFormat="1" applyFont="1" applyFill="1" applyBorder="1"/>
    <xf numFmtId="0" fontId="0" fillId="0" borderId="13" xfId="0" applyBorder="1"/>
    <xf numFmtId="0" fontId="3" fillId="2" borderId="10" xfId="0" applyFont="1" applyFill="1" applyBorder="1"/>
    <xf numFmtId="0" fontId="0" fillId="8" borderId="10" xfId="0" applyFill="1" applyBorder="1"/>
    <xf numFmtId="0" fontId="0" fillId="6" borderId="14" xfId="0" applyFill="1" applyBorder="1"/>
    <xf numFmtId="0" fontId="2" fillId="6" borderId="11" xfId="0" applyFont="1" applyFill="1" applyBorder="1"/>
    <xf numFmtId="4" fontId="5" fillId="6" borderId="11" xfId="0" applyNumberFormat="1" applyFont="1" applyFill="1" applyBorder="1"/>
    <xf numFmtId="4" fontId="0" fillId="6" borderId="11" xfId="0" applyNumberFormat="1" applyFill="1" applyBorder="1"/>
    <xf numFmtId="0" fontId="0" fillId="6" borderId="11" xfId="0" applyFill="1" applyBorder="1"/>
    <xf numFmtId="0" fontId="0" fillId="6" borderId="12" xfId="0" applyFill="1" applyBorder="1"/>
    <xf numFmtId="0" fontId="0" fillId="6" borderId="15" xfId="0" applyFill="1" applyBorder="1"/>
    <xf numFmtId="0" fontId="0" fillId="6" borderId="16" xfId="0" applyFill="1" applyBorder="1"/>
    <xf numFmtId="0" fontId="0" fillId="6" borderId="17" xfId="0" applyFill="1" applyBorder="1"/>
    <xf numFmtId="0" fontId="7" fillId="7" borderId="1" xfId="0" applyFont="1" applyFill="1" applyBorder="1"/>
    <xf numFmtId="4" fontId="7" fillId="7" borderId="1" xfId="0" applyNumberFormat="1" applyFont="1" applyFill="1" applyBorder="1"/>
    <xf numFmtId="4" fontId="8" fillId="7" borderId="1" xfId="0" applyNumberFormat="1" applyFont="1" applyFill="1" applyBorder="1"/>
    <xf numFmtId="0" fontId="8" fillId="7" borderId="1" xfId="0" applyFont="1" applyFill="1" applyBorder="1"/>
    <xf numFmtId="10" fontId="7" fillId="7" borderId="10" xfId="0" applyNumberFormat="1" applyFont="1" applyFill="1" applyBorder="1"/>
    <xf numFmtId="4" fontId="4" fillId="7" borderId="1" xfId="0" applyNumberFormat="1" applyFont="1" applyFill="1" applyBorder="1"/>
    <xf numFmtId="0" fontId="4" fillId="7" borderId="1" xfId="0" applyFont="1" applyFill="1" applyBorder="1"/>
    <xf numFmtId="10" fontId="2" fillId="3" borderId="1" xfId="0" applyNumberFormat="1" applyFont="1" applyFill="1" applyBorder="1"/>
    <xf numFmtId="0" fontId="4" fillId="7" borderId="10" xfId="0" applyFont="1" applyFill="1" applyBorder="1"/>
    <xf numFmtId="4" fontId="15" fillId="7" borderId="1" xfId="0" applyNumberFormat="1" applyFont="1" applyFill="1" applyBorder="1"/>
    <xf numFmtId="0" fontId="16" fillId="7" borderId="1" xfId="0" applyFont="1" applyFill="1" applyBorder="1"/>
    <xf numFmtId="4" fontId="3" fillId="0" borderId="0" xfId="0" applyNumberFormat="1" applyFont="1"/>
    <xf numFmtId="2" fontId="0" fillId="5" borderId="1" xfId="0" applyNumberFormat="1" applyFill="1" applyBorder="1"/>
    <xf numFmtId="0" fontId="0" fillId="8" borderId="9" xfId="0" applyFill="1" applyBorder="1"/>
    <xf numFmtId="0" fontId="8" fillId="7" borderId="1" xfId="0" applyFont="1" applyFill="1" applyBorder="1" applyAlignment="1">
      <alignment wrapText="1"/>
    </xf>
    <xf numFmtId="0" fontId="9" fillId="0" borderId="0" xfId="0" applyFont="1" applyAlignment="1">
      <alignment vertical="center"/>
    </xf>
    <xf numFmtId="0" fontId="3" fillId="0" borderId="1" xfId="0" applyFont="1" applyBorder="1" applyAlignment="1">
      <alignment horizontal="center"/>
    </xf>
    <xf numFmtId="0" fontId="3" fillId="0" borderId="23" xfId="0" applyFont="1" applyBorder="1"/>
    <xf numFmtId="0" fontId="3" fillId="9" borderId="0" xfId="0" applyFont="1" applyFill="1"/>
    <xf numFmtId="0" fontId="0" fillId="0" borderId="6" xfId="0" applyBorder="1"/>
    <xf numFmtId="0" fontId="5" fillId="11" borderId="18" xfId="0" applyFont="1" applyFill="1" applyBorder="1"/>
    <xf numFmtId="0" fontId="5" fillId="11" borderId="19" xfId="0" applyFont="1" applyFill="1" applyBorder="1"/>
    <xf numFmtId="0" fontId="4" fillId="11" borderId="19" xfId="0" applyFont="1" applyFill="1" applyBorder="1"/>
    <xf numFmtId="4" fontId="5" fillId="11" borderId="20" xfId="0" applyNumberFormat="1" applyFont="1" applyFill="1" applyBorder="1"/>
    <xf numFmtId="0" fontId="3" fillId="12" borderId="0" xfId="0" applyFont="1" applyFill="1"/>
    <xf numFmtId="0" fontId="0" fillId="12" borderId="0" xfId="0" applyFill="1"/>
    <xf numFmtId="0" fontId="0" fillId="13" borderId="0" xfId="0" applyFill="1"/>
    <xf numFmtId="0" fontId="2" fillId="13" borderId="0" xfId="0" applyFont="1" applyFill="1"/>
    <xf numFmtId="0" fontId="3" fillId="13" borderId="0" xfId="0" applyFont="1" applyFill="1"/>
    <xf numFmtId="0" fontId="2" fillId="9" borderId="0" xfId="0" applyFont="1" applyFill="1"/>
    <xf numFmtId="0" fontId="5" fillId="3" borderId="0" xfId="0" applyFont="1" applyFill="1"/>
    <xf numFmtId="0" fontId="0" fillId="0" borderId="0" xfId="0" applyAlignment="1">
      <alignment horizontal="right"/>
    </xf>
    <xf numFmtId="0" fontId="18" fillId="0" borderId="0" xfId="0" applyFont="1" applyAlignment="1">
      <alignment vertical="center" wrapText="1"/>
    </xf>
    <xf numFmtId="0" fontId="19" fillId="0" borderId="0" xfId="0" applyFont="1"/>
    <xf numFmtId="0" fontId="18" fillId="0" borderId="0" xfId="0" applyFont="1" applyAlignment="1">
      <alignment wrapText="1"/>
    </xf>
    <xf numFmtId="0" fontId="18" fillId="0" borderId="0" xfId="0" applyFont="1" applyAlignment="1">
      <alignment horizontal="left" vertical="center" wrapText="1"/>
    </xf>
    <xf numFmtId="0" fontId="19" fillId="0" borderId="0" xfId="0" applyFont="1" applyAlignment="1">
      <alignment wrapText="1"/>
    </xf>
    <xf numFmtId="0" fontId="0" fillId="0" borderId="19" xfId="0" applyBorder="1"/>
    <xf numFmtId="0" fontId="2" fillId="0" borderId="31" xfId="0" applyFont="1" applyBorder="1"/>
    <xf numFmtId="0" fontId="0" fillId="0" borderId="31" xfId="0" applyBorder="1"/>
    <xf numFmtId="0" fontId="3" fillId="0" borderId="31" xfId="0" applyFont="1" applyBorder="1"/>
    <xf numFmtId="0" fontId="20" fillId="0" borderId="0" xfId="0" applyFont="1"/>
    <xf numFmtId="0" fontId="22" fillId="10" borderId="2" xfId="2" applyFont="1" applyFill="1" applyBorder="1"/>
    <xf numFmtId="0" fontId="21" fillId="10" borderId="3" xfId="0" applyFont="1" applyFill="1" applyBorder="1"/>
    <xf numFmtId="0" fontId="21" fillId="16" borderId="2" xfId="2" applyFont="1" applyFill="1" applyBorder="1"/>
    <xf numFmtId="0" fontId="22" fillId="16" borderId="2" xfId="2" applyFont="1" applyFill="1" applyBorder="1"/>
    <xf numFmtId="0" fontId="21" fillId="15" borderId="2" xfId="2" applyFont="1" applyFill="1" applyBorder="1"/>
    <xf numFmtId="0" fontId="22" fillId="15" borderId="2" xfId="2" applyFont="1" applyFill="1" applyBorder="1"/>
    <xf numFmtId="0" fontId="21" fillId="15" borderId="3" xfId="0" applyFont="1" applyFill="1" applyBorder="1"/>
    <xf numFmtId="0" fontId="21" fillId="15" borderId="2" xfId="2" applyFont="1" applyFill="1" applyBorder="1" applyAlignment="1">
      <alignment horizontal="left"/>
    </xf>
    <xf numFmtId="4" fontId="23" fillId="17" borderId="1" xfId="2" applyNumberFormat="1" applyFont="1" applyFill="1" applyBorder="1" applyAlignment="1">
      <alignment horizontal="right"/>
    </xf>
    <xf numFmtId="4" fontId="23" fillId="20" borderId="1" xfId="2" applyNumberFormat="1" applyFont="1" applyFill="1" applyBorder="1" applyAlignment="1">
      <alignment horizontal="right"/>
    </xf>
    <xf numFmtId="4" fontId="24" fillId="20" borderId="1" xfId="2" applyNumberFormat="1" applyFont="1" applyFill="1" applyBorder="1" applyAlignment="1">
      <alignment horizontal="right"/>
    </xf>
    <xf numFmtId="4" fontId="23" fillId="18" borderId="1" xfId="2" applyNumberFormat="1" applyFont="1" applyFill="1" applyBorder="1" applyAlignment="1">
      <alignment horizontal="right"/>
    </xf>
    <xf numFmtId="4" fontId="24" fillId="18" borderId="1" xfId="2" applyNumberFormat="1" applyFont="1" applyFill="1" applyBorder="1" applyAlignment="1">
      <alignment horizontal="right"/>
    </xf>
    <xf numFmtId="4" fontId="24" fillId="0" borderId="1" xfId="2" applyNumberFormat="1" applyFont="1" applyBorder="1" applyAlignment="1">
      <alignment horizontal="right"/>
    </xf>
    <xf numFmtId="4" fontId="23" fillId="21" borderId="1" xfId="2" applyNumberFormat="1" applyFont="1" applyFill="1" applyBorder="1" applyAlignment="1">
      <alignment horizontal="right"/>
    </xf>
    <xf numFmtId="0" fontId="4" fillId="0" borderId="0" xfId="0" applyFont="1" applyAlignment="1">
      <alignment horizontal="right"/>
    </xf>
    <xf numFmtId="4" fontId="4" fillId="0" borderId="0" xfId="0" applyNumberFormat="1" applyFont="1" applyAlignment="1">
      <alignment horizontal="right"/>
    </xf>
    <xf numFmtId="4" fontId="2" fillId="0" borderId="0" xfId="0" applyNumberFormat="1" applyFont="1" applyAlignment="1">
      <alignment horizontal="right"/>
    </xf>
    <xf numFmtId="4" fontId="5" fillId="0" borderId="0" xfId="0" applyNumberFormat="1" applyFont="1" applyAlignment="1">
      <alignment horizontal="right"/>
    </xf>
    <xf numFmtId="4" fontId="0" fillId="0" borderId="0" xfId="0" applyNumberFormat="1" applyAlignment="1">
      <alignment horizontal="right"/>
    </xf>
    <xf numFmtId="0" fontId="10" fillId="0" borderId="0" xfId="0" applyFont="1" applyAlignment="1">
      <alignment horizontal="right"/>
    </xf>
    <xf numFmtId="4" fontId="3" fillId="0" borderId="0" xfId="0" applyNumberFormat="1" applyFont="1" applyAlignment="1">
      <alignment horizontal="right"/>
    </xf>
    <xf numFmtId="4" fontId="16" fillId="0" borderId="0" xfId="0" applyNumberFormat="1" applyFont="1" applyAlignment="1">
      <alignment horizontal="right"/>
    </xf>
    <xf numFmtId="4" fontId="11" fillId="0" borderId="0" xfId="0" applyNumberFormat="1" applyFont="1" applyAlignment="1">
      <alignment horizontal="right"/>
    </xf>
    <xf numFmtId="4" fontId="10" fillId="0" borderId="0" xfId="0" applyNumberFormat="1" applyFont="1" applyAlignment="1">
      <alignment horizontal="right"/>
    </xf>
    <xf numFmtId="10" fontId="5" fillId="0" borderId="0" xfId="0" applyNumberFormat="1" applyFont="1" applyAlignment="1">
      <alignment horizontal="right"/>
    </xf>
    <xf numFmtId="10" fontId="2" fillId="0" borderId="0" xfId="0" applyNumberFormat="1" applyFont="1" applyAlignment="1">
      <alignment horizontal="right"/>
    </xf>
    <xf numFmtId="4" fontId="23" fillId="0" borderId="1" xfId="2" applyNumberFormat="1" applyFont="1" applyBorder="1" applyAlignment="1">
      <alignment horizontal="right"/>
    </xf>
    <xf numFmtId="4" fontId="23" fillId="24" borderId="1" xfId="2" applyNumberFormat="1" applyFont="1" applyFill="1" applyBorder="1" applyAlignment="1">
      <alignment horizontal="right"/>
    </xf>
    <xf numFmtId="4" fontId="23" fillId="25" borderId="1" xfId="2" applyNumberFormat="1" applyFont="1" applyFill="1" applyBorder="1" applyAlignment="1">
      <alignment horizontal="right"/>
    </xf>
    <xf numFmtId="4" fontId="24" fillId="25" borderId="1" xfId="2" applyNumberFormat="1" applyFont="1" applyFill="1" applyBorder="1" applyAlignment="1">
      <alignment horizontal="right"/>
    </xf>
    <xf numFmtId="4" fontId="24" fillId="24" borderId="1" xfId="2" applyNumberFormat="1" applyFont="1" applyFill="1" applyBorder="1" applyAlignment="1">
      <alignment horizontal="right"/>
    </xf>
    <xf numFmtId="0" fontId="26" fillId="16" borderId="2" xfId="2" applyFont="1" applyFill="1" applyBorder="1"/>
    <xf numFmtId="0" fontId="26" fillId="15" borderId="2" xfId="2" applyFont="1" applyFill="1" applyBorder="1"/>
    <xf numFmtId="0" fontId="26" fillId="10" borderId="2" xfId="2" applyFont="1" applyFill="1" applyBorder="1"/>
    <xf numFmtId="0" fontId="26" fillId="15" borderId="2" xfId="2" applyFont="1" applyFill="1" applyBorder="1" applyAlignment="1">
      <alignment horizontal="left"/>
    </xf>
    <xf numFmtId="0" fontId="26" fillId="10" borderId="2" xfId="2" applyFont="1" applyFill="1" applyBorder="1" applyAlignment="1">
      <alignment horizontal="left"/>
    </xf>
    <xf numFmtId="0" fontId="26" fillId="16" borderId="2" xfId="2" applyFont="1" applyFill="1" applyBorder="1" applyAlignment="1">
      <alignment horizontal="left"/>
    </xf>
    <xf numFmtId="0" fontId="27" fillId="0" borderId="1" xfId="0" applyFont="1" applyBorder="1" applyAlignment="1">
      <alignment horizontal="left"/>
    </xf>
    <xf numFmtId="0" fontId="28" fillId="0" borderId="1" xfId="0" applyFont="1" applyBorder="1" applyAlignment="1">
      <alignment horizontal="left"/>
    </xf>
    <xf numFmtId="0" fontId="29" fillId="9" borderId="2" xfId="2" applyFont="1" applyFill="1" applyBorder="1"/>
    <xf numFmtId="0" fontId="29" fillId="22" borderId="2" xfId="2" applyFont="1" applyFill="1" applyBorder="1"/>
    <xf numFmtId="0" fontId="29" fillId="9" borderId="2" xfId="2" applyFont="1" applyFill="1" applyBorder="1" applyAlignment="1">
      <alignment horizontal="left"/>
    </xf>
    <xf numFmtId="0" fontId="29" fillId="16" borderId="2" xfId="2" applyFont="1" applyFill="1" applyBorder="1"/>
    <xf numFmtId="0" fontId="26" fillId="12" borderId="1" xfId="2" applyFont="1" applyFill="1" applyBorder="1"/>
    <xf numFmtId="4" fontId="27" fillId="9" borderId="2" xfId="2" applyNumberFormat="1" applyFont="1" applyFill="1" applyBorder="1"/>
    <xf numFmtId="0" fontId="2" fillId="14" borderId="1" xfId="0" applyFont="1" applyFill="1" applyBorder="1"/>
    <xf numFmtId="0" fontId="30" fillId="14" borderId="1" xfId="2" applyFont="1" applyFill="1" applyBorder="1" applyAlignment="1">
      <alignment vertical="top" wrapText="1"/>
    </xf>
    <xf numFmtId="4" fontId="25" fillId="14" borderId="1" xfId="0" applyNumberFormat="1" applyFont="1" applyFill="1" applyBorder="1" applyAlignment="1">
      <alignment horizontal="right"/>
    </xf>
    <xf numFmtId="0" fontId="29" fillId="0" borderId="2" xfId="2" applyFont="1" applyBorder="1"/>
    <xf numFmtId="0" fontId="31" fillId="0" borderId="0" xfId="0" applyFont="1"/>
    <xf numFmtId="0" fontId="22" fillId="9" borderId="2" xfId="2" applyFont="1" applyFill="1" applyBorder="1"/>
    <xf numFmtId="0" fontId="8" fillId="0" borderId="0" xfId="0" applyFont="1"/>
    <xf numFmtId="0" fontId="32" fillId="16" borderId="2" xfId="2" applyFont="1" applyFill="1" applyBorder="1" applyAlignment="1">
      <alignment horizontal="right"/>
    </xf>
    <xf numFmtId="4" fontId="32" fillId="16" borderId="2" xfId="2" applyNumberFormat="1" applyFont="1" applyFill="1" applyBorder="1" applyAlignment="1">
      <alignment horizontal="right"/>
    </xf>
    <xf numFmtId="0" fontId="32" fillId="15" borderId="2" xfId="2" applyFont="1" applyFill="1" applyBorder="1" applyAlignment="1">
      <alignment horizontal="right"/>
    </xf>
    <xf numFmtId="4" fontId="32" fillId="15" borderId="2" xfId="2" applyNumberFormat="1" applyFont="1" applyFill="1" applyBorder="1" applyAlignment="1">
      <alignment horizontal="right"/>
    </xf>
    <xf numFmtId="4" fontId="32" fillId="10" borderId="2" xfId="2" applyNumberFormat="1" applyFont="1" applyFill="1" applyBorder="1" applyAlignment="1">
      <alignment horizontal="right"/>
    </xf>
    <xf numFmtId="4" fontId="24" fillId="26" borderId="1" xfId="2" applyNumberFormat="1" applyFont="1" applyFill="1" applyBorder="1" applyAlignment="1">
      <alignment horizontal="right"/>
    </xf>
    <xf numFmtId="4" fontId="4" fillId="0" borderId="1" xfId="0" applyNumberFormat="1" applyFont="1" applyBorder="1" applyAlignment="1">
      <alignment horizontal="right"/>
    </xf>
    <xf numFmtId="0" fontId="22" fillId="22" borderId="2" xfId="2" applyFont="1" applyFill="1" applyBorder="1"/>
    <xf numFmtId="0" fontId="17" fillId="0" borderId="26" xfId="0" applyFont="1" applyBorder="1"/>
    <xf numFmtId="0" fontId="5" fillId="11" borderId="35" xfId="0" applyFont="1" applyFill="1" applyBorder="1" applyAlignment="1">
      <alignment horizontal="left"/>
    </xf>
    <xf numFmtId="0" fontId="5" fillId="11" borderId="36" xfId="0" applyFont="1" applyFill="1" applyBorder="1" applyAlignment="1">
      <alignment horizontal="left"/>
    </xf>
    <xf numFmtId="0" fontId="5" fillId="11" borderId="37" xfId="0" applyFont="1" applyFill="1" applyBorder="1" applyAlignment="1">
      <alignment horizontal="left"/>
    </xf>
    <xf numFmtId="0" fontId="30" fillId="14" borderId="25" xfId="2" applyFont="1" applyFill="1" applyBorder="1"/>
    <xf numFmtId="4" fontId="25" fillId="14" borderId="25" xfId="0" applyNumberFormat="1" applyFont="1" applyFill="1" applyBorder="1" applyAlignment="1">
      <alignment horizontal="right"/>
    </xf>
    <xf numFmtId="0" fontId="31" fillId="27" borderId="1" xfId="1"/>
    <xf numFmtId="0" fontId="8" fillId="27" borderId="1" xfId="1" applyFont="1"/>
    <xf numFmtId="10" fontId="25" fillId="14" borderId="2" xfId="0" applyNumberFormat="1" applyFont="1" applyFill="1" applyBorder="1"/>
    <xf numFmtId="4" fontId="25" fillId="14" borderId="38" xfId="0" applyNumberFormat="1" applyFont="1" applyFill="1" applyBorder="1"/>
    <xf numFmtId="0" fontId="5" fillId="0" borderId="28" xfId="0" applyFont="1" applyBorder="1"/>
    <xf numFmtId="0" fontId="2" fillId="12" borderId="4" xfId="1" applyFont="1" applyFill="1" applyBorder="1"/>
    <xf numFmtId="0" fontId="17" fillId="12" borderId="1" xfId="1" applyFont="1" applyFill="1"/>
    <xf numFmtId="49" fontId="2" fillId="12" borderId="4" xfId="1" applyNumberFormat="1" applyFont="1" applyFill="1" applyBorder="1"/>
    <xf numFmtId="49" fontId="2" fillId="12" borderId="8" xfId="1" applyNumberFormat="1" applyFont="1" applyFill="1" applyBorder="1"/>
    <xf numFmtId="0" fontId="5" fillId="11" borderId="39" xfId="0" applyFont="1" applyFill="1" applyBorder="1" applyAlignment="1">
      <alignment horizontal="left"/>
    </xf>
    <xf numFmtId="0" fontId="5" fillId="11" borderId="28" xfId="0" applyFont="1" applyFill="1" applyBorder="1"/>
    <xf numFmtId="0" fontId="4" fillId="11" borderId="28" xfId="0" applyFont="1" applyFill="1" applyBorder="1"/>
    <xf numFmtId="4" fontId="5" fillId="11" borderId="29" xfId="0" applyNumberFormat="1" applyFont="1" applyFill="1" applyBorder="1"/>
    <xf numFmtId="0" fontId="3" fillId="12" borderId="7" xfId="0" applyFont="1" applyFill="1" applyBorder="1"/>
    <xf numFmtId="0" fontId="14" fillId="12" borderId="0" xfId="0" applyFont="1" applyFill="1"/>
    <xf numFmtId="4" fontId="2" fillId="12" borderId="7" xfId="0" applyNumberFormat="1" applyFont="1" applyFill="1" applyBorder="1"/>
    <xf numFmtId="4" fontId="12" fillId="12" borderId="7" xfId="0" applyNumberFormat="1" applyFont="1" applyFill="1" applyBorder="1"/>
    <xf numFmtId="4" fontId="12" fillId="12" borderId="0" xfId="0" applyNumberFormat="1" applyFont="1" applyFill="1"/>
    <xf numFmtId="0" fontId="1" fillId="12" borderId="0" xfId="0" applyFont="1" applyFill="1"/>
    <xf numFmtId="4" fontId="3" fillId="12" borderId="7" xfId="0" applyNumberFormat="1" applyFont="1" applyFill="1" applyBorder="1"/>
    <xf numFmtId="0" fontId="6" fillId="12" borderId="5" xfId="0" applyFont="1" applyFill="1" applyBorder="1"/>
    <xf numFmtId="0" fontId="17" fillId="12" borderId="26" xfId="0" applyFont="1" applyFill="1" applyBorder="1" applyAlignment="1">
      <alignment horizontal="left"/>
    </xf>
    <xf numFmtId="0" fontId="17" fillId="12" borderId="1" xfId="1" applyFont="1" applyFill="1" applyAlignment="1">
      <alignment horizontal="left"/>
    </xf>
    <xf numFmtId="0" fontId="2" fillId="12" borderId="33" xfId="0" applyFont="1" applyFill="1" applyBorder="1"/>
    <xf numFmtId="0" fontId="3" fillId="12" borderId="33" xfId="0" applyFont="1" applyFill="1" applyBorder="1"/>
    <xf numFmtId="4" fontId="3" fillId="12" borderId="34" xfId="0" applyNumberFormat="1" applyFont="1" applyFill="1" applyBorder="1"/>
    <xf numFmtId="0" fontId="2" fillId="12" borderId="0" xfId="0" applyFont="1" applyFill="1"/>
    <xf numFmtId="4" fontId="0" fillId="12" borderId="7" xfId="0" applyNumberFormat="1" applyFill="1" applyBorder="1"/>
    <xf numFmtId="0" fontId="12" fillId="12" borderId="0" xfId="0" applyFont="1" applyFill="1"/>
    <xf numFmtId="4" fontId="3" fillId="12" borderId="0" xfId="0" applyNumberFormat="1" applyFont="1" applyFill="1"/>
    <xf numFmtId="0" fontId="5" fillId="11" borderId="40" xfId="0" applyFont="1" applyFill="1" applyBorder="1" applyAlignment="1">
      <alignment horizontal="left"/>
    </xf>
    <xf numFmtId="4" fontId="5" fillId="11" borderId="19" xfId="0" applyNumberFormat="1" applyFont="1" applyFill="1" applyBorder="1"/>
    <xf numFmtId="0" fontId="5" fillId="11" borderId="27" xfId="0" applyFont="1" applyFill="1" applyBorder="1"/>
    <xf numFmtId="4" fontId="5" fillId="11" borderId="28" xfId="0" applyNumberFormat="1" applyFont="1" applyFill="1" applyBorder="1"/>
    <xf numFmtId="0" fontId="3" fillId="12" borderId="6" xfId="0" applyFont="1" applyFill="1" applyBorder="1"/>
    <xf numFmtId="4" fontId="2" fillId="12" borderId="0" xfId="0" applyNumberFormat="1" applyFont="1" applyFill="1"/>
    <xf numFmtId="0" fontId="2" fillId="12" borderId="32" xfId="0" applyFont="1" applyFill="1" applyBorder="1"/>
    <xf numFmtId="4" fontId="3" fillId="12" borderId="33" xfId="0" applyNumberFormat="1" applyFont="1" applyFill="1" applyBorder="1"/>
    <xf numFmtId="0" fontId="2" fillId="12" borderId="6" xfId="0" applyFont="1" applyFill="1" applyBorder="1"/>
    <xf numFmtId="0" fontId="5" fillId="12" borderId="19" xfId="0" applyFont="1" applyFill="1" applyBorder="1"/>
    <xf numFmtId="0" fontId="35" fillId="12" borderId="1" xfId="0" applyFont="1" applyFill="1" applyBorder="1"/>
    <xf numFmtId="0" fontId="35" fillId="0" borderId="1" xfId="0" applyFont="1" applyBorder="1"/>
    <xf numFmtId="0" fontId="36" fillId="10" borderId="0" xfId="0" applyFont="1" applyFill="1"/>
    <xf numFmtId="0" fontId="37" fillId="10" borderId="2" xfId="2" applyFont="1" applyFill="1" applyBorder="1"/>
    <xf numFmtId="0" fontId="37" fillId="10" borderId="2" xfId="2" applyFont="1" applyFill="1" applyBorder="1" applyAlignment="1">
      <alignment horizontal="right"/>
    </xf>
    <xf numFmtId="0" fontId="37" fillId="9" borderId="2" xfId="2" applyFont="1" applyFill="1" applyBorder="1"/>
    <xf numFmtId="4" fontId="24" fillId="19" borderId="1" xfId="2" applyNumberFormat="1" applyFont="1" applyFill="1" applyBorder="1" applyAlignment="1">
      <alignment horizontal="right"/>
    </xf>
    <xf numFmtId="0" fontId="36" fillId="16" borderId="0" xfId="0" applyFont="1" applyFill="1"/>
    <xf numFmtId="4" fontId="37" fillId="9" borderId="2" xfId="2" applyNumberFormat="1" applyFont="1" applyFill="1" applyBorder="1" applyAlignment="1">
      <alignment horizontal="right"/>
    </xf>
    <xf numFmtId="0" fontId="33" fillId="15" borderId="2" xfId="2" applyFont="1" applyFill="1" applyBorder="1"/>
    <xf numFmtId="0" fontId="37" fillId="22" borderId="2" xfId="2" applyFont="1" applyFill="1" applyBorder="1"/>
    <xf numFmtId="4" fontId="24" fillId="23" borderId="1" xfId="2" applyNumberFormat="1" applyFont="1" applyFill="1" applyBorder="1" applyAlignment="1">
      <alignment horizontal="right"/>
    </xf>
    <xf numFmtId="4" fontId="34" fillId="22" borderId="2" xfId="2" applyNumberFormat="1" applyFont="1" applyFill="1" applyBorder="1" applyAlignment="1">
      <alignment horizontal="right"/>
    </xf>
    <xf numFmtId="0" fontId="37" fillId="9" borderId="2" xfId="2" applyFont="1" applyFill="1" applyBorder="1" applyAlignment="1">
      <alignment horizontal="left"/>
    </xf>
    <xf numFmtId="0" fontId="33" fillId="0" borderId="2" xfId="2" applyFont="1" applyBorder="1" applyAlignment="1">
      <alignment horizontal="left"/>
    </xf>
    <xf numFmtId="4" fontId="3" fillId="0" borderId="2" xfId="0" applyNumberFormat="1" applyFont="1" applyBorder="1" applyAlignment="1">
      <alignment horizontal="right"/>
    </xf>
    <xf numFmtId="0" fontId="3" fillId="0" borderId="2" xfId="0" applyFont="1" applyBorder="1"/>
    <xf numFmtId="0" fontId="37" fillId="10" borderId="2" xfId="2" applyFont="1" applyFill="1" applyBorder="1" applyAlignment="1">
      <alignment horizontal="left"/>
    </xf>
    <xf numFmtId="0" fontId="32" fillId="10" borderId="2" xfId="2" applyFont="1" applyFill="1" applyBorder="1" applyAlignment="1">
      <alignment horizontal="right"/>
    </xf>
    <xf numFmtId="0" fontId="21" fillId="10" borderId="2" xfId="2" applyFont="1" applyFill="1" applyBorder="1" applyAlignment="1">
      <alignment horizontal="left"/>
    </xf>
    <xf numFmtId="0" fontId="37" fillId="16" borderId="2" xfId="2" applyFont="1" applyFill="1" applyBorder="1" applyAlignment="1">
      <alignment horizontal="left"/>
    </xf>
    <xf numFmtId="0" fontId="21" fillId="16" borderId="2" xfId="2" applyFont="1" applyFill="1" applyBorder="1" applyAlignment="1">
      <alignment horizontal="left"/>
    </xf>
    <xf numFmtId="0" fontId="37" fillId="15" borderId="2" xfId="2" applyFont="1" applyFill="1" applyBorder="1" applyAlignment="1">
      <alignment horizontal="left"/>
    </xf>
    <xf numFmtId="0" fontId="33" fillId="0" borderId="2" xfId="2" applyFont="1" applyBorder="1"/>
    <xf numFmtId="0" fontId="21" fillId="10" borderId="2" xfId="2" applyFont="1" applyFill="1" applyBorder="1"/>
    <xf numFmtId="0" fontId="37" fillId="15" borderId="2" xfId="2" applyFont="1" applyFill="1" applyBorder="1"/>
    <xf numFmtId="0" fontId="33" fillId="16" borderId="2" xfId="2" applyFont="1" applyFill="1" applyBorder="1"/>
    <xf numFmtId="0" fontId="37" fillId="16" borderId="2" xfId="2" applyFont="1" applyFill="1" applyBorder="1"/>
    <xf numFmtId="0" fontId="34" fillId="16" borderId="2" xfId="2" applyFont="1" applyFill="1" applyBorder="1" applyAlignment="1">
      <alignment horizontal="right"/>
    </xf>
    <xf numFmtId="0" fontId="33" fillId="12" borderId="1" xfId="2" applyFont="1" applyFill="1" applyBorder="1"/>
    <xf numFmtId="0" fontId="32" fillId="12" borderId="1" xfId="2" applyFont="1" applyFill="1" applyBorder="1" applyAlignment="1">
      <alignment horizontal="right"/>
    </xf>
    <xf numFmtId="0" fontId="21" fillId="12" borderId="2" xfId="2" applyFont="1" applyFill="1" applyBorder="1"/>
    <xf numFmtId="0" fontId="37" fillId="0" borderId="2" xfId="2" applyFont="1" applyBorder="1"/>
    <xf numFmtId="4" fontId="25" fillId="9" borderId="2" xfId="2" applyNumberFormat="1" applyFont="1" applyFill="1" applyBorder="1"/>
    <xf numFmtId="0" fontId="3" fillId="14" borderId="1" xfId="0" applyFont="1" applyFill="1" applyBorder="1"/>
    <xf numFmtId="0" fontId="37" fillId="14" borderId="25" xfId="2" applyFont="1" applyFill="1" applyBorder="1"/>
    <xf numFmtId="0" fontId="31" fillId="27" borderId="1" xfId="1" quotePrefix="1"/>
    <xf numFmtId="0" fontId="6" fillId="12" borderId="6" xfId="0" applyFont="1" applyFill="1" applyBorder="1"/>
    <xf numFmtId="0" fontId="3" fillId="12" borderId="30" xfId="0" applyFont="1" applyFill="1" applyBorder="1"/>
    <xf numFmtId="4" fontId="3" fillId="12" borderId="31" xfId="0" applyNumberFormat="1" applyFont="1" applyFill="1" applyBorder="1"/>
    <xf numFmtId="0" fontId="5" fillId="12" borderId="6" xfId="0" applyFont="1" applyFill="1" applyBorder="1"/>
    <xf numFmtId="4" fontId="4" fillId="12" borderId="0" xfId="0" applyNumberFormat="1" applyFont="1" applyFill="1"/>
    <xf numFmtId="4" fontId="5" fillId="12" borderId="28" xfId="0" applyNumberFormat="1" applyFont="1" applyFill="1" applyBorder="1"/>
    <xf numFmtId="4" fontId="5" fillId="12" borderId="0" xfId="0" applyNumberFormat="1" applyFont="1" applyFill="1"/>
    <xf numFmtId="0" fontId="2" fillId="0" borderId="0" xfId="0" applyFont="1" applyAlignment="1">
      <alignment wrapText="1"/>
    </xf>
    <xf numFmtId="0" fontId="19" fillId="0" borderId="0" xfId="0" applyFont="1" applyAlignment="1">
      <alignment horizontal="left" vertical="center" wrapText="1"/>
    </xf>
    <xf numFmtId="0" fontId="21" fillId="16" borderId="19" xfId="0" applyFont="1" applyFill="1" applyBorder="1"/>
    <xf numFmtId="0" fontId="26" fillId="28" borderId="2" xfId="2" applyFont="1" applyFill="1" applyBorder="1"/>
    <xf numFmtId="4" fontId="32" fillId="28" borderId="2" xfId="2" applyNumberFormat="1" applyFont="1" applyFill="1" applyBorder="1" applyAlignment="1">
      <alignment horizontal="right"/>
    </xf>
    <xf numFmtId="0" fontId="21" fillId="28" borderId="2" xfId="2" applyFont="1" applyFill="1" applyBorder="1"/>
    <xf numFmtId="0" fontId="37" fillId="28" borderId="19" xfId="0" applyFont="1" applyFill="1" applyBorder="1"/>
    <xf numFmtId="4" fontId="24" fillId="29" borderId="1" xfId="2" applyNumberFormat="1" applyFont="1" applyFill="1" applyBorder="1" applyAlignment="1">
      <alignment horizontal="right"/>
    </xf>
    <xf numFmtId="4" fontId="32" fillId="22" borderId="2" xfId="2" applyNumberFormat="1" applyFont="1" applyFill="1" applyBorder="1" applyAlignment="1">
      <alignment horizontal="right"/>
    </xf>
    <xf numFmtId="0" fontId="37" fillId="9" borderId="0" xfId="2" applyFont="1" applyFill="1"/>
    <xf numFmtId="0" fontId="33" fillId="10" borderId="2" xfId="2" applyFont="1" applyFill="1" applyBorder="1"/>
    <xf numFmtId="4" fontId="37" fillId="10" borderId="2" xfId="2" applyNumberFormat="1" applyFont="1" applyFill="1" applyBorder="1" applyAlignment="1">
      <alignment horizontal="right"/>
    </xf>
    <xf numFmtId="0" fontId="37" fillId="10" borderId="0" xfId="2" applyFont="1" applyFill="1"/>
    <xf numFmtId="4" fontId="37" fillId="16" borderId="2" xfId="2" applyNumberFormat="1" applyFont="1" applyFill="1" applyBorder="1" applyAlignment="1">
      <alignment horizontal="right"/>
    </xf>
    <xf numFmtId="0" fontId="37" fillId="16" borderId="0" xfId="2" applyFont="1" applyFill="1"/>
    <xf numFmtId="4" fontId="37" fillId="15" borderId="2" xfId="2" applyNumberFormat="1" applyFont="1" applyFill="1" applyBorder="1" applyAlignment="1">
      <alignment horizontal="right"/>
    </xf>
    <xf numFmtId="0" fontId="37" fillId="15" borderId="0" xfId="2" applyFont="1" applyFill="1"/>
    <xf numFmtId="0" fontId="37" fillId="28" borderId="2" xfId="2" applyFont="1" applyFill="1" applyBorder="1" applyAlignment="1">
      <alignment horizontal="left"/>
    </xf>
    <xf numFmtId="0" fontId="26" fillId="28" borderId="2" xfId="2" applyFont="1" applyFill="1" applyBorder="1" applyAlignment="1">
      <alignment horizontal="left"/>
    </xf>
    <xf numFmtId="0" fontId="21" fillId="28" borderId="2" xfId="2" applyFont="1" applyFill="1" applyBorder="1" applyAlignment="1">
      <alignment horizontal="left"/>
    </xf>
    <xf numFmtId="0" fontId="37" fillId="28" borderId="2" xfId="2" applyFont="1" applyFill="1" applyBorder="1"/>
    <xf numFmtId="0" fontId="22" fillId="28" borderId="2" xfId="2" applyFont="1" applyFill="1" applyBorder="1"/>
    <xf numFmtId="0" fontId="37" fillId="28" borderId="0" xfId="2" applyFont="1" applyFill="1"/>
    <xf numFmtId="0" fontId="37" fillId="22" borderId="2" xfId="2" applyFont="1" applyFill="1" applyBorder="1" applyAlignment="1">
      <alignment horizontal="left"/>
    </xf>
    <xf numFmtId="0" fontId="26" fillId="22" borderId="2" xfId="2" applyFont="1" applyFill="1" applyBorder="1" applyAlignment="1">
      <alignment horizontal="left"/>
    </xf>
    <xf numFmtId="0" fontId="21" fillId="22" borderId="2" xfId="2" applyFont="1" applyFill="1" applyBorder="1" applyAlignment="1">
      <alignment horizontal="left"/>
    </xf>
    <xf numFmtId="0" fontId="37" fillId="22" borderId="0" xfId="2" applyFont="1" applyFill="1"/>
    <xf numFmtId="0" fontId="26" fillId="22" borderId="2" xfId="2" applyFont="1" applyFill="1" applyBorder="1"/>
    <xf numFmtId="0" fontId="21" fillId="22" borderId="2" xfId="2" applyFont="1" applyFill="1" applyBorder="1"/>
    <xf numFmtId="4" fontId="1" fillId="0" borderId="0" xfId="0" applyNumberFormat="1" applyFont="1" applyAlignment="1">
      <alignment horizontal="right"/>
    </xf>
    <xf numFmtId="0" fontId="1" fillId="0" borderId="0" xfId="0" applyFont="1"/>
    <xf numFmtId="4" fontId="1" fillId="12" borderId="0" xfId="0" applyNumberFormat="1" applyFont="1" applyFill="1"/>
    <xf numFmtId="4" fontId="1" fillId="12" borderId="7" xfId="0" applyNumberFormat="1" applyFont="1" applyFill="1" applyBorder="1"/>
    <xf numFmtId="4" fontId="1" fillId="0" borderId="0" xfId="0" applyNumberFormat="1" applyFont="1"/>
    <xf numFmtId="0" fontId="1" fillId="2" borderId="1" xfId="0" applyFont="1" applyFill="1" applyBorder="1"/>
    <xf numFmtId="0" fontId="1" fillId="0" borderId="1" xfId="0" applyFont="1" applyBorder="1"/>
    <xf numFmtId="4" fontId="1" fillId="3" borderId="1" xfId="0" applyNumberFormat="1" applyFont="1" applyFill="1" applyBorder="1"/>
    <xf numFmtId="0" fontId="0" fillId="0" borderId="19" xfId="0" applyBorder="1" applyAlignment="1">
      <alignment wrapText="1"/>
    </xf>
    <xf numFmtId="0" fontId="10" fillId="0" borderId="0" xfId="0" applyFont="1" applyAlignment="1">
      <alignment wrapText="1"/>
    </xf>
    <xf numFmtId="0" fontId="34" fillId="10" borderId="2" xfId="2" applyFont="1" applyFill="1" applyBorder="1"/>
    <xf numFmtId="0" fontId="34" fillId="28" borderId="2" xfId="2" applyFont="1" applyFill="1" applyBorder="1"/>
    <xf numFmtId="0" fontId="38" fillId="10" borderId="0" xfId="0" applyFont="1" applyFill="1"/>
    <xf numFmtId="0" fontId="32" fillId="10" borderId="3" xfId="0" applyFont="1" applyFill="1" applyBorder="1"/>
    <xf numFmtId="0" fontId="34" fillId="9" borderId="2" xfId="2" applyFont="1" applyFill="1" applyBorder="1"/>
    <xf numFmtId="0" fontId="38" fillId="16" borderId="0" xfId="0" applyFont="1" applyFill="1"/>
    <xf numFmtId="0" fontId="32" fillId="16" borderId="2" xfId="2" applyFont="1" applyFill="1" applyBorder="1"/>
    <xf numFmtId="0" fontId="32" fillId="16" borderId="19" xfId="0" applyFont="1" applyFill="1" applyBorder="1"/>
    <xf numFmtId="0" fontId="34" fillId="28" borderId="19" xfId="0" applyFont="1" applyFill="1" applyBorder="1"/>
    <xf numFmtId="0" fontId="37" fillId="0" borderId="2" xfId="2" applyFont="1" applyBorder="1" applyAlignment="1">
      <alignment horizontal="left"/>
    </xf>
    <xf numFmtId="0" fontId="37" fillId="12" borderId="1" xfId="2" applyFont="1" applyFill="1" applyBorder="1"/>
    <xf numFmtId="4" fontId="34" fillId="19" borderId="1" xfId="2" applyNumberFormat="1" applyFont="1" applyFill="1" applyBorder="1" applyAlignment="1">
      <alignment horizontal="right"/>
    </xf>
    <xf numFmtId="0" fontId="8" fillId="27" borderId="1" xfId="1" applyFont="1" applyAlignment="1">
      <alignment wrapText="1"/>
    </xf>
    <xf numFmtId="0" fontId="0" fillId="0" borderId="0" xfId="0" applyAlignment="1">
      <alignment wrapText="1"/>
    </xf>
    <xf numFmtId="0" fontId="4" fillId="0" borderId="0" xfId="0" applyFont="1" applyAlignment="1">
      <alignment horizontal="right" wrapText="1"/>
    </xf>
    <xf numFmtId="0" fontId="0" fillId="0" borderId="0" xfId="0" applyAlignment="1">
      <alignment horizontal="right" wrapText="1"/>
    </xf>
    <xf numFmtId="0" fontId="8" fillId="27" borderId="1" xfId="1" quotePrefix="1" applyFont="1" applyAlignment="1">
      <alignment wrapText="1"/>
    </xf>
    <xf numFmtId="0" fontId="40" fillId="9" borderId="2" xfId="2" applyFont="1" applyFill="1" applyBorder="1"/>
    <xf numFmtId="4" fontId="34" fillId="9" borderId="2" xfId="2" applyNumberFormat="1" applyFont="1" applyFill="1" applyBorder="1" applyAlignment="1">
      <alignment horizontal="right"/>
    </xf>
    <xf numFmtId="0" fontId="32" fillId="15" borderId="2" xfId="2" applyFont="1" applyFill="1" applyBorder="1"/>
    <xf numFmtId="0" fontId="32" fillId="15" borderId="3" xfId="0" applyFont="1" applyFill="1" applyBorder="1"/>
    <xf numFmtId="0" fontId="34" fillId="22" borderId="2" xfId="2" applyFont="1" applyFill="1" applyBorder="1"/>
    <xf numFmtId="0" fontId="4" fillId="13" borderId="0" xfId="0" applyFont="1" applyFill="1"/>
    <xf numFmtId="0" fontId="34" fillId="9" borderId="2" xfId="2" applyFont="1" applyFill="1" applyBorder="1" applyAlignment="1">
      <alignment horizontal="left"/>
    </xf>
    <xf numFmtId="0" fontId="40" fillId="9" borderId="2" xfId="2" applyFont="1" applyFill="1" applyBorder="1" applyAlignment="1">
      <alignment horizontal="left"/>
    </xf>
    <xf numFmtId="0" fontId="32" fillId="10" borderId="2" xfId="2" applyFont="1" applyFill="1" applyBorder="1" applyAlignment="1">
      <alignment horizontal="left"/>
    </xf>
    <xf numFmtId="0" fontId="32" fillId="16" borderId="2" xfId="2" applyFont="1" applyFill="1" applyBorder="1" applyAlignment="1">
      <alignment horizontal="left"/>
    </xf>
    <xf numFmtId="0" fontId="34" fillId="28" borderId="2" xfId="2" applyFont="1" applyFill="1" applyBorder="1" applyAlignment="1">
      <alignment horizontal="left"/>
    </xf>
    <xf numFmtId="0" fontId="34" fillId="15" borderId="2" xfId="2" applyFont="1" applyFill="1" applyBorder="1" applyAlignment="1">
      <alignment horizontal="left"/>
    </xf>
    <xf numFmtId="0" fontId="34" fillId="22" borderId="2" xfId="2" applyFont="1" applyFill="1" applyBorder="1" applyAlignment="1">
      <alignment horizontal="left"/>
    </xf>
    <xf numFmtId="0" fontId="32" fillId="10" borderId="2" xfId="2" applyFont="1" applyFill="1" applyBorder="1"/>
    <xf numFmtId="0" fontId="34" fillId="0" borderId="2" xfId="2" applyFont="1" applyBorder="1"/>
    <xf numFmtId="0" fontId="34" fillId="10" borderId="2" xfId="2" applyFont="1" applyFill="1" applyBorder="1" applyAlignment="1">
      <alignment horizontal="left"/>
    </xf>
    <xf numFmtId="0" fontId="34" fillId="16" borderId="2" xfId="2" applyFont="1" applyFill="1" applyBorder="1" applyAlignment="1">
      <alignment horizontal="left"/>
    </xf>
    <xf numFmtId="0" fontId="41" fillId="28" borderId="2" xfId="2" applyFont="1" applyFill="1" applyBorder="1"/>
    <xf numFmtId="0" fontId="32" fillId="28" borderId="2" xfId="2" applyFont="1" applyFill="1" applyBorder="1"/>
    <xf numFmtId="0" fontId="4" fillId="27" borderId="1" xfId="1" applyFont="1" applyAlignment="1">
      <alignment wrapText="1"/>
    </xf>
    <xf numFmtId="4" fontId="38" fillId="9" borderId="2" xfId="2" applyNumberFormat="1" applyFont="1" applyFill="1" applyBorder="1"/>
    <xf numFmtId="4" fontId="42" fillId="9" borderId="2" xfId="2" applyNumberFormat="1" applyFont="1" applyFill="1" applyBorder="1"/>
    <xf numFmtId="4" fontId="36" fillId="9" borderId="2" xfId="2" applyNumberFormat="1" applyFont="1" applyFill="1" applyBorder="1"/>
    <xf numFmtId="0" fontId="43" fillId="0" borderId="0" xfId="0" applyFont="1"/>
    <xf numFmtId="0" fontId="43" fillId="12" borderId="0" xfId="0" applyFont="1" applyFill="1"/>
    <xf numFmtId="0" fontId="38" fillId="14" borderId="1" xfId="2" applyFont="1" applyFill="1" applyBorder="1" applyAlignment="1">
      <alignment vertical="top" wrapText="1"/>
    </xf>
    <xf numFmtId="0" fontId="44" fillId="14" borderId="1" xfId="0" applyFont="1" applyFill="1" applyBorder="1"/>
    <xf numFmtId="0" fontId="43" fillId="14" borderId="1" xfId="0" applyFont="1" applyFill="1" applyBorder="1"/>
    <xf numFmtId="10" fontId="36" fillId="14" borderId="2" xfId="0" applyNumberFormat="1" applyFont="1" applyFill="1" applyBorder="1"/>
    <xf numFmtId="0" fontId="24" fillId="3" borderId="0" xfId="0" applyFont="1" applyFill="1"/>
    <xf numFmtId="0" fontId="38" fillId="14" borderId="25" xfId="2" applyFont="1" applyFill="1" applyBorder="1"/>
    <xf numFmtId="4" fontId="36" fillId="14" borderId="38" xfId="0" applyNumberFormat="1" applyFont="1" applyFill="1" applyBorder="1"/>
    <xf numFmtId="0" fontId="4" fillId="27" borderId="1" xfId="1" applyFont="1"/>
    <xf numFmtId="0" fontId="3" fillId="0" borderId="0" xfId="0" applyFont="1" applyAlignment="1">
      <alignment wrapText="1"/>
    </xf>
    <xf numFmtId="4" fontId="34" fillId="10" borderId="2" xfId="2" applyNumberFormat="1" applyFont="1" applyFill="1" applyBorder="1" applyAlignment="1">
      <alignment horizontal="right"/>
    </xf>
    <xf numFmtId="4" fontId="34" fillId="16" borderId="2" xfId="2" applyNumberFormat="1" applyFont="1" applyFill="1" applyBorder="1" applyAlignment="1">
      <alignment horizontal="right"/>
    </xf>
    <xf numFmtId="4" fontId="34" fillId="28" borderId="2" xfId="2" applyNumberFormat="1" applyFont="1" applyFill="1" applyBorder="1" applyAlignment="1">
      <alignment horizontal="right"/>
    </xf>
    <xf numFmtId="0" fontId="34" fillId="10" borderId="2" xfId="2" applyFont="1" applyFill="1" applyBorder="1" applyAlignment="1">
      <alignment horizontal="right"/>
    </xf>
    <xf numFmtId="4" fontId="4" fillId="0" borderId="2" xfId="0" applyNumberFormat="1" applyFont="1" applyBorder="1" applyAlignment="1">
      <alignment horizontal="right"/>
    </xf>
    <xf numFmtId="4" fontId="34" fillId="15" borderId="2" xfId="2" applyNumberFormat="1" applyFont="1" applyFill="1" applyBorder="1" applyAlignment="1">
      <alignment horizontal="right"/>
    </xf>
    <xf numFmtId="4" fontId="34" fillId="0" borderId="2" xfId="2" applyNumberFormat="1" applyFont="1" applyBorder="1" applyAlignment="1">
      <alignment horizontal="right"/>
    </xf>
    <xf numFmtId="4" fontId="24" fillId="9" borderId="2" xfId="2" applyNumberFormat="1" applyFont="1" applyFill="1" applyBorder="1" applyAlignment="1">
      <alignment horizontal="right"/>
    </xf>
    <xf numFmtId="4" fontId="24" fillId="14" borderId="1" xfId="0" applyNumberFormat="1" applyFont="1" applyFill="1" applyBorder="1" applyAlignment="1">
      <alignment horizontal="right"/>
    </xf>
    <xf numFmtId="4" fontId="24" fillId="14" borderId="25" xfId="0" applyNumberFormat="1" applyFont="1" applyFill="1" applyBorder="1" applyAlignment="1">
      <alignment horizontal="right"/>
    </xf>
    <xf numFmtId="4" fontId="23" fillId="26" borderId="1" xfId="2" applyNumberFormat="1" applyFont="1" applyFill="1" applyBorder="1" applyAlignment="1">
      <alignment horizontal="right"/>
    </xf>
    <xf numFmtId="4" fontId="5" fillId="19" borderId="1" xfId="2" applyNumberFormat="1" applyFont="1" applyFill="1" applyBorder="1" applyAlignment="1">
      <alignment horizontal="right"/>
    </xf>
    <xf numFmtId="4" fontId="5" fillId="14" borderId="1" xfId="0" applyNumberFormat="1" applyFont="1" applyFill="1" applyBorder="1" applyAlignment="1">
      <alignment horizontal="right"/>
    </xf>
    <xf numFmtId="4" fontId="5" fillId="14" borderId="25" xfId="0" applyNumberFormat="1" applyFont="1" applyFill="1" applyBorder="1" applyAlignment="1">
      <alignment horizontal="right"/>
    </xf>
    <xf numFmtId="4" fontId="32" fillId="9" borderId="2" xfId="2" applyNumberFormat="1" applyFont="1" applyFill="1" applyBorder="1" applyAlignment="1">
      <alignment horizontal="right"/>
    </xf>
    <xf numFmtId="4" fontId="34" fillId="10" borderId="2" xfId="2" applyNumberFormat="1" applyFont="1" applyFill="1" applyBorder="1"/>
    <xf numFmtId="4" fontId="34" fillId="16" borderId="2" xfId="2" applyNumberFormat="1" applyFont="1" applyFill="1" applyBorder="1"/>
    <xf numFmtId="4" fontId="32" fillId="10" borderId="2" xfId="2" applyNumberFormat="1" applyFont="1" applyFill="1" applyBorder="1"/>
    <xf numFmtId="4" fontId="32" fillId="16" borderId="2" xfId="2" applyNumberFormat="1" applyFont="1" applyFill="1" applyBorder="1"/>
    <xf numFmtId="4" fontId="32" fillId="28" borderId="2" xfId="2" applyNumberFormat="1" applyFont="1" applyFill="1" applyBorder="1"/>
    <xf numFmtId="4" fontId="32" fillId="15" borderId="2" xfId="2" applyNumberFormat="1" applyFont="1" applyFill="1" applyBorder="1"/>
    <xf numFmtId="4" fontId="4" fillId="0" borderId="1" xfId="0" applyNumberFormat="1" applyFont="1" applyBorder="1" applyAlignment="1">
      <alignment horizontal="left"/>
    </xf>
    <xf numFmtId="4" fontId="32" fillId="10" borderId="2" xfId="2" applyNumberFormat="1" applyFont="1" applyFill="1" applyBorder="1" applyAlignment="1">
      <alignment horizontal="left"/>
    </xf>
    <xf numFmtId="4" fontId="32" fillId="16" borderId="2" xfId="2" applyNumberFormat="1" applyFont="1" applyFill="1" applyBorder="1" applyAlignment="1">
      <alignment horizontal="left"/>
    </xf>
    <xf numFmtId="4" fontId="32" fillId="15" borderId="2" xfId="2" applyNumberFormat="1" applyFont="1" applyFill="1" applyBorder="1" applyAlignment="1">
      <alignment horizontal="left"/>
    </xf>
    <xf numFmtId="4" fontId="34" fillId="15" borderId="2" xfId="2" applyNumberFormat="1" applyFont="1" applyFill="1" applyBorder="1"/>
    <xf numFmtId="4" fontId="32" fillId="22" borderId="2" xfId="2" applyNumberFormat="1" applyFont="1" applyFill="1" applyBorder="1"/>
    <xf numFmtId="4" fontId="32" fillId="12" borderId="1" xfId="2" applyNumberFormat="1" applyFont="1" applyFill="1" applyBorder="1"/>
    <xf numFmtId="4" fontId="4" fillId="14" borderId="1" xfId="0" applyNumberFormat="1" applyFont="1" applyFill="1" applyBorder="1"/>
    <xf numFmtId="4" fontId="5" fillId="0" borderId="1" xfId="0" applyNumberFormat="1" applyFont="1" applyBorder="1" applyAlignment="1">
      <alignment horizontal="right"/>
    </xf>
    <xf numFmtId="4" fontId="23" fillId="19" borderId="1" xfId="2" applyNumberFormat="1" applyFont="1" applyFill="1" applyBorder="1" applyAlignment="1">
      <alignment horizontal="right"/>
    </xf>
    <xf numFmtId="4" fontId="32" fillId="9" borderId="2" xfId="2" applyNumberFormat="1" applyFont="1" applyFill="1" applyBorder="1"/>
    <xf numFmtId="4" fontId="21" fillId="16" borderId="2" xfId="2" applyNumberFormat="1" applyFont="1" applyFill="1" applyBorder="1" applyAlignment="1">
      <alignment horizontal="right"/>
    </xf>
    <xf numFmtId="4" fontId="21" fillId="15" borderId="2" xfId="2" applyNumberFormat="1" applyFont="1" applyFill="1" applyBorder="1" applyAlignment="1">
      <alignment horizontal="right"/>
    </xf>
    <xf numFmtId="4" fontId="23" fillId="29" borderId="1" xfId="2" applyNumberFormat="1" applyFont="1" applyFill="1" applyBorder="1" applyAlignment="1">
      <alignment horizontal="right"/>
    </xf>
    <xf numFmtId="4" fontId="32" fillId="0" borderId="2" xfId="2" applyNumberFormat="1" applyFont="1" applyBorder="1"/>
    <xf numFmtId="4" fontId="4" fillId="9" borderId="2" xfId="2" applyNumberFormat="1" applyFont="1" applyFill="1" applyBorder="1"/>
    <xf numFmtId="4" fontId="32" fillId="14" borderId="25" xfId="2" applyNumberFormat="1" applyFont="1" applyFill="1" applyBorder="1"/>
    <xf numFmtId="4" fontId="4" fillId="9" borderId="2" xfId="2" applyNumberFormat="1" applyFont="1" applyFill="1" applyBorder="1" applyAlignment="1">
      <alignment horizontal="right"/>
    </xf>
    <xf numFmtId="4" fontId="32" fillId="12" borderId="2" xfId="2" applyNumberFormat="1" applyFont="1" applyFill="1" applyBorder="1" applyAlignment="1">
      <alignment horizontal="right"/>
    </xf>
    <xf numFmtId="4" fontId="34" fillId="9" borderId="2" xfId="2" applyNumberFormat="1" applyFont="1" applyFill="1" applyBorder="1"/>
    <xf numFmtId="4" fontId="34" fillId="22" borderId="2" xfId="2" applyNumberFormat="1" applyFont="1" applyFill="1" applyBorder="1"/>
    <xf numFmtId="4" fontId="5" fillId="0" borderId="1" xfId="0" applyNumberFormat="1" applyFont="1" applyBorder="1" applyAlignment="1">
      <alignment horizontal="left"/>
    </xf>
    <xf numFmtId="4" fontId="34" fillId="0" borderId="2" xfId="2" applyNumberFormat="1" applyFont="1" applyBorder="1"/>
    <xf numFmtId="4" fontId="5" fillId="9" borderId="2" xfId="2" applyNumberFormat="1" applyFont="1" applyFill="1" applyBorder="1"/>
    <xf numFmtId="4" fontId="34" fillId="14" borderId="25" xfId="2" applyNumberFormat="1" applyFont="1" applyFill="1" applyBorder="1"/>
    <xf numFmtId="0" fontId="2" fillId="8" borderId="18" xfId="0" applyFont="1" applyFill="1" applyBorder="1" applyAlignment="1"/>
    <xf numFmtId="0" fontId="0" fillId="8" borderId="9" xfId="0" applyFill="1" applyBorder="1" applyAlignment="1"/>
    <xf numFmtId="0" fontId="5" fillId="6" borderId="21" xfId="0" applyFont="1" applyFill="1" applyBorder="1" applyAlignment="1"/>
    <xf numFmtId="0" fontId="0" fillId="0" borderId="14" xfId="0" applyBorder="1" applyAlignment="1"/>
    <xf numFmtId="4" fontId="5" fillId="7" borderId="4" xfId="0" applyNumberFormat="1" applyFont="1" applyFill="1" applyBorder="1" applyAlignment="1"/>
    <xf numFmtId="0" fontId="4" fillId="7" borderId="1" xfId="0" applyFont="1" applyFill="1" applyBorder="1" applyAlignment="1"/>
    <xf numFmtId="4" fontId="7" fillId="5" borderId="18" xfId="0" applyNumberFormat="1" applyFont="1" applyFill="1" applyBorder="1" applyAlignment="1"/>
    <xf numFmtId="0" fontId="0" fillId="0" borderId="19" xfId="0" applyBorder="1" applyAlignment="1"/>
    <xf numFmtId="0" fontId="0" fillId="0" borderId="9" xfId="0" applyBorder="1" applyAlignment="1"/>
    <xf numFmtId="0" fontId="5" fillId="5" borderId="18" xfId="0" applyFont="1" applyFill="1" applyBorder="1" applyAlignment="1"/>
    <xf numFmtId="0" fontId="5" fillId="5" borderId="21" xfId="0" applyFont="1" applyFill="1" applyBorder="1" applyAlignment="1"/>
    <xf numFmtId="0" fontId="0" fillId="0" borderId="22" xfId="0" applyBorder="1" applyAlignment="1"/>
    <xf numFmtId="0" fontId="2" fillId="7" borderId="4" xfId="0" applyFont="1" applyFill="1" applyBorder="1" applyAlignment="1"/>
    <xf numFmtId="0" fontId="2" fillId="7" borderId="1" xfId="0" applyFont="1" applyFill="1" applyBorder="1" applyAlignment="1"/>
    <xf numFmtId="0" fontId="2" fillId="8" borderId="4" xfId="0" applyFont="1" applyFill="1" applyBorder="1" applyAlignment="1"/>
    <xf numFmtId="0" fontId="0" fillId="8" borderId="1" xfId="0" applyFill="1" applyBorder="1" applyAlignment="1"/>
    <xf numFmtId="4" fontId="5" fillId="6" borderId="27" xfId="0" applyNumberFormat="1" applyFont="1" applyFill="1" applyBorder="1" applyAlignment="1"/>
    <xf numFmtId="0" fontId="0" fillId="0" borderId="28"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0" fillId="0" borderId="24" xfId="0" applyBorder="1" applyAlignment="1"/>
    <xf numFmtId="0" fontId="2" fillId="3" borderId="4" xfId="0" applyFont="1" applyFill="1" applyBorder="1" applyAlignment="1"/>
    <xf numFmtId="0" fontId="0" fillId="0" borderId="1" xfId="0" applyBorder="1" applyAlignment="1"/>
    <xf numFmtId="0" fontId="12" fillId="2" borderId="4" xfId="0" applyFont="1" applyFill="1" applyBorder="1" applyAlignment="1"/>
    <xf numFmtId="0" fontId="7" fillId="7" borderId="4" xfId="0" applyFont="1" applyFill="1" applyBorder="1" applyAlignment="1">
      <alignment wrapText="1"/>
    </xf>
    <xf numFmtId="0" fontId="8" fillId="7" borderId="1" xfId="0" applyFont="1" applyFill="1" applyBorder="1" applyAlignment="1">
      <alignment wrapText="1"/>
    </xf>
    <xf numFmtId="4" fontId="2" fillId="2" borderId="4" xfId="0" applyNumberFormat="1" applyFont="1" applyFill="1" applyBorder="1" applyAlignment="1"/>
    <xf numFmtId="0" fontId="3" fillId="2" borderId="1" xfId="0" applyFont="1" applyFill="1" applyBorder="1" applyAlignment="1"/>
    <xf numFmtId="0" fontId="7" fillId="7" borderId="4" xfId="0" applyFont="1" applyFill="1" applyBorder="1" applyAlignment="1"/>
    <xf numFmtId="0" fontId="8" fillId="7" borderId="1" xfId="0" applyFont="1" applyFill="1" applyBorder="1" applyAlignment="1"/>
    <xf numFmtId="0" fontId="5" fillId="4" borderId="4" xfId="0" applyFont="1" applyFill="1" applyBorder="1" applyAlignment="1"/>
    <xf numFmtId="0" fontId="2" fillId="2" borderId="4" xfId="0" applyFont="1" applyFill="1" applyBorder="1" applyAlignment="1"/>
    <xf numFmtId="0" fontId="0" fillId="2" borderId="1" xfId="0" applyFill="1" applyBorder="1" applyAlignment="1"/>
    <xf numFmtId="0" fontId="5" fillId="4" borderId="18" xfId="0" applyFont="1" applyFill="1" applyBorder="1" applyAlignment="1"/>
    <xf numFmtId="0" fontId="7" fillId="7" borderId="18" xfId="0" applyFont="1" applyFill="1" applyBorder="1" applyAlignment="1"/>
    <xf numFmtId="0" fontId="8" fillId="7" borderId="19" xfId="0" applyFont="1" applyFill="1" applyBorder="1" applyAlignment="1"/>
    <xf numFmtId="0" fontId="8" fillId="7" borderId="9" xfId="0" applyFont="1" applyFill="1" applyBorder="1" applyAlignment="1"/>
    <xf numFmtId="0" fontId="12" fillId="3" borderId="4" xfId="0" applyFont="1" applyFill="1" applyBorder="1" applyAlignment="1"/>
    <xf numFmtId="0" fontId="2" fillId="0" borderId="1" xfId="0" applyFont="1" applyBorder="1" applyAlignment="1"/>
    <xf numFmtId="0" fontId="4" fillId="8" borderId="4" xfId="0" applyFont="1" applyFill="1" applyBorder="1" applyAlignment="1"/>
    <xf numFmtId="0" fontId="4" fillId="8" borderId="1" xfId="0" applyFont="1" applyFill="1" applyBorder="1" applyAlignment="1"/>
    <xf numFmtId="0" fontId="5" fillId="4" borderId="18" xfId="0" applyFont="1"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8" xfId="0" applyBorder="1" applyAlignment="1"/>
    <xf numFmtId="0" fontId="0" fillId="0" borderId="20" xfId="0" applyBorder="1" applyAlignment="1"/>
    <xf numFmtId="2" fontId="5" fillId="5" borderId="4" xfId="0" applyNumberFormat="1" applyFont="1" applyFill="1" applyBorder="1" applyAlignment="1"/>
    <xf numFmtId="2" fontId="0" fillId="5" borderId="1" xfId="0" applyNumberFormat="1" applyFill="1" applyBorder="1" applyAlignment="1"/>
    <xf numFmtId="0" fontId="5" fillId="2" borderId="4" xfId="0" applyFont="1" applyFill="1" applyBorder="1" applyAlignment="1">
      <alignment wrapText="1"/>
    </xf>
    <xf numFmtId="0" fontId="0" fillId="0" borderId="1" xfId="0" applyBorder="1" applyAlignment="1">
      <alignment wrapText="1"/>
    </xf>
    <xf numFmtId="0" fontId="7" fillId="5" borderId="32" xfId="0" applyFont="1" applyFill="1" applyBorder="1" applyAlignment="1"/>
    <xf numFmtId="0" fontId="7" fillId="5" borderId="33" xfId="0" applyFont="1" applyFill="1" applyBorder="1" applyAlignment="1"/>
    <xf numFmtId="0" fontId="7" fillId="5" borderId="34" xfId="0" applyFont="1" applyFill="1" applyBorder="1" applyAlignment="1"/>
    <xf numFmtId="0" fontId="0" fillId="5" borderId="30" xfId="0" applyFill="1" applyBorder="1" applyAlignment="1"/>
    <xf numFmtId="0" fontId="0" fillId="5" borderId="31" xfId="0" applyFill="1" applyBorder="1" applyAlignment="1"/>
    <xf numFmtId="0" fontId="0" fillId="5" borderId="24" xfId="0" applyFill="1" applyBorder="1" applyAlignment="1"/>
    <xf numFmtId="0" fontId="2" fillId="0" borderId="4" xfId="0" applyFont="1" applyBorder="1" applyAlignment="1"/>
    <xf numFmtId="0" fontId="2" fillId="0" borderId="2"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 xfId="0" applyFont="1" applyBorder="1" applyAlignment="1"/>
    <xf numFmtId="0" fontId="2" fillId="0" borderId="19" xfId="0" applyFont="1" applyBorder="1" applyAlignment="1"/>
    <xf numFmtId="0" fontId="2" fillId="0" borderId="20" xfId="0" applyFont="1" applyBorder="1" applyAlignment="1"/>
    <xf numFmtId="0" fontId="2" fillId="0" borderId="2" xfId="0" applyFont="1" applyBorder="1" applyAlignment="1">
      <alignment wrapText="1"/>
    </xf>
  </cellXfs>
  <cellStyles count="3">
    <cellStyle name="Normaali" xfId="0" builtinId="0"/>
    <cellStyle name="Normal 2" xfId="1" xr:uid="{00000000-0005-0000-0000-000001000000}"/>
    <cellStyle name="Normal 3" xfId="2" xr:uid="{FB01A4D2-7522-4F32-8F13-A7848CFC3916}"/>
  </cellStyles>
  <dxfs count="62">
    <dxf>
      <font>
        <b val="0"/>
        <i val="0"/>
        <strike val="0"/>
        <condense val="0"/>
        <extend val="0"/>
        <outline val="0"/>
        <shadow val="0"/>
        <u val="none"/>
        <vertAlign val="baseline"/>
        <sz val="10"/>
        <color auto="1"/>
        <name val="Arial"/>
        <scheme val="none"/>
      </font>
      <fill>
        <patternFill patternType="none">
          <fgColor indexed="64"/>
          <bgColor indexed="65"/>
        </patternFill>
      </fill>
    </dxf>
    <dxf>
      <font>
        <strike val="0"/>
        <outline val="0"/>
        <shadow val="0"/>
        <u val="none"/>
        <vertAlign val="baseline"/>
        <color auto="1"/>
        <name val="Arial"/>
        <scheme val="none"/>
      </font>
    </dxf>
    <dxf>
      <font>
        <strike val="0"/>
        <outline val="0"/>
        <shadow val="0"/>
        <u val="none"/>
        <vertAlign val="baseline"/>
        <color auto="1"/>
        <name val="Arial"/>
        <scheme val="none"/>
      </font>
    </dxf>
    <dxf>
      <border outline="0">
        <right style="medium">
          <color indexed="64"/>
        </right>
        <top style="medium">
          <color indexed="64"/>
        </top>
        <bottom style="medium">
          <color indexed="64"/>
        </bottom>
      </border>
    </dxf>
    <dxf>
      <font>
        <strike val="0"/>
        <outline val="0"/>
        <shadow val="0"/>
        <u val="none"/>
        <vertAlign val="baseline"/>
        <color auto="1"/>
        <name val="Arial"/>
        <scheme val="none"/>
      </font>
    </dxf>
    <dxf>
      <font>
        <strike val="0"/>
        <outline val="0"/>
        <shadow val="0"/>
        <u val="none"/>
        <vertAlign val="baseline"/>
        <color auto="1"/>
        <name val="Arial"/>
        <scheme val="none"/>
      </font>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style="medium">
          <color indexed="64"/>
        </right>
        <top/>
        <bottom/>
        <vertical/>
        <horizontal/>
      </border>
    </dxf>
    <dxf>
      <border outline="0">
        <left style="medium">
          <color rgb="FF000000"/>
        </left>
        <top style="medium">
          <color rgb="FF000000"/>
        </top>
        <bottom style="medium">
          <color rgb="FF000000"/>
        </bottom>
      </border>
    </dxf>
    <dxf>
      <font>
        <strike val="0"/>
        <outline val="0"/>
        <shadow val="0"/>
        <u val="none"/>
        <vertAlign val="baseline"/>
        <color auto="1"/>
      </font>
    </dxf>
    <dxf>
      <font>
        <strike val="0"/>
        <outline val="0"/>
        <shadow val="0"/>
        <u val="none"/>
        <vertAlign val="baseline"/>
        <sz val="12"/>
        <color auto="1"/>
      </font>
    </dxf>
    <dxf>
      <font>
        <strike val="0"/>
        <outline val="0"/>
        <shadow val="0"/>
        <u val="none"/>
        <vertAlign val="baseline"/>
        <sz val="12"/>
        <color auto="1"/>
      </font>
      <border outline="0">
        <right style="thin">
          <color indexed="64"/>
        </right>
      </border>
    </dxf>
    <dxf>
      <font>
        <strike val="0"/>
        <outline val="0"/>
        <shadow val="0"/>
        <u val="none"/>
        <vertAlign val="baseline"/>
        <sz val="12"/>
        <color auto="1"/>
      </font>
      <border outline="0">
        <right style="thin">
          <color indexed="64"/>
        </right>
      </border>
    </dxf>
    <dxf>
      <font>
        <i val="0"/>
        <strike val="0"/>
        <outline val="0"/>
        <shadow val="0"/>
        <u val="none"/>
        <vertAlign val="baseline"/>
        <sz val="12"/>
        <color auto="1"/>
      </font>
      <numFmt numFmtId="4" formatCode="#,##0.00"/>
      <border outline="0">
        <right style="thin">
          <color indexed="64"/>
        </right>
      </border>
    </dxf>
    <dxf>
      <font>
        <strike val="0"/>
        <outline val="0"/>
        <shadow val="0"/>
        <u val="none"/>
        <vertAlign val="baseline"/>
        <color auto="1"/>
      </font>
      <border outline="0">
        <right style="thin">
          <color indexed="64"/>
        </right>
      </border>
    </dxf>
    <dxf>
      <font>
        <strike val="0"/>
        <outline val="0"/>
        <shadow val="0"/>
        <u val="none"/>
        <vertAlign val="baseline"/>
        <color auto="1"/>
      </font>
    </dxf>
    <dxf>
      <font>
        <strike val="0"/>
        <outline val="0"/>
        <shadow val="0"/>
        <u val="none"/>
        <vertAlign val="baseline"/>
        <color auto="1"/>
      </font>
    </dxf>
    <dxf>
      <border outline="0">
        <right style="thin">
          <color rgb="FF000000"/>
        </right>
        <top style="thin">
          <color rgb="FF000000"/>
        </top>
        <bottom style="thin">
          <color rgb="FF000000"/>
        </bottom>
      </border>
    </dxf>
    <dxf>
      <font>
        <strike val="0"/>
        <outline val="0"/>
        <shadow val="0"/>
        <u val="none"/>
        <vertAlign val="baseline"/>
        <color auto="1"/>
      </font>
    </dxf>
    <dxf>
      <font>
        <strike val="0"/>
        <outline val="0"/>
        <shadow val="0"/>
        <u val="none"/>
        <vertAlign val="baseline"/>
        <color auto="1"/>
      </font>
    </dxf>
    <dxf>
      <font>
        <b val="0"/>
        <i/>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medium">
          <color rgb="FF000000"/>
        </left>
        <top style="medium">
          <color rgb="FF000000"/>
        </top>
        <bottom style="thin">
          <color rgb="FF000000"/>
        </bottom>
      </border>
    </dxf>
    <dxf>
      <font>
        <strike val="0"/>
        <outline val="0"/>
        <shadow val="0"/>
        <u val="none"/>
        <vertAlign val="baseline"/>
        <sz val="12"/>
        <color auto="1"/>
        <name val="Arial"/>
        <family val="2"/>
        <scheme val="none"/>
      </font>
    </dxf>
    <dxf>
      <font>
        <strike val="0"/>
        <outline val="0"/>
        <shadow val="0"/>
        <u val="none"/>
        <vertAlign val="baseline"/>
        <sz val="14"/>
        <color auto="1"/>
        <name val="Arial"/>
        <family val="2"/>
        <scheme val="none"/>
      </font>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style="medium">
          <color indexed="64"/>
        </right>
        <top/>
        <bottom/>
        <vertical/>
        <horizontal/>
      </border>
    </dxf>
    <dxf>
      <border outline="0">
        <left style="medium">
          <color indexed="64"/>
        </left>
        <top style="medium">
          <color indexed="64"/>
        </top>
        <bottom style="medium">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sz val="12"/>
        <color auto="1"/>
      </font>
    </dxf>
    <dxf>
      <font>
        <strike val="0"/>
        <outline val="0"/>
        <shadow val="0"/>
        <u val="none"/>
        <vertAlign val="baseline"/>
        <sz val="12"/>
        <color auto="1"/>
      </font>
      <border outline="0">
        <right style="thin">
          <color indexed="64"/>
        </right>
      </border>
    </dxf>
    <dxf>
      <font>
        <i val="0"/>
        <strike val="0"/>
        <outline val="0"/>
        <shadow val="0"/>
        <u val="none"/>
        <vertAlign val="baseline"/>
        <sz val="12"/>
        <color auto="1"/>
      </font>
      <numFmt numFmtId="4" formatCode="#,##0.00"/>
      <border outline="0">
        <right style="thin">
          <color indexed="64"/>
        </right>
      </border>
    </dxf>
    <dxf>
      <font>
        <strike val="0"/>
        <outline val="0"/>
        <shadow val="0"/>
        <u val="none"/>
        <vertAlign val="baseline"/>
        <color auto="1"/>
      </font>
      <border outline="0">
        <right style="thin">
          <color indexed="64"/>
        </right>
      </border>
    </dxf>
    <dxf>
      <font>
        <strike val="0"/>
        <outline val="0"/>
        <shadow val="0"/>
        <u val="none"/>
        <vertAlign val="baseline"/>
        <color auto="1"/>
      </font>
    </dxf>
    <dxf>
      <font>
        <strike val="0"/>
        <outline val="0"/>
        <shadow val="0"/>
        <u val="none"/>
        <vertAlign val="baseline"/>
        <color auto="1"/>
      </font>
    </dxf>
    <dxf>
      <border outline="0">
        <right style="thin">
          <color rgb="FF000000"/>
        </right>
        <top style="thin">
          <color rgb="FF000000"/>
        </top>
        <bottom style="thin">
          <color rgb="FF000000"/>
        </bottom>
      </border>
    </dxf>
    <dxf>
      <font>
        <strike val="0"/>
        <outline val="0"/>
        <shadow val="0"/>
        <u val="none"/>
        <vertAlign val="baseline"/>
        <color auto="1"/>
      </font>
    </dxf>
    <dxf>
      <font>
        <strike val="0"/>
        <outline val="0"/>
        <shadow val="0"/>
        <u val="none"/>
        <vertAlign val="baseline"/>
        <color auto="1"/>
      </font>
    </dxf>
    <dxf>
      <font>
        <b val="0"/>
        <i/>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medium">
          <color rgb="FF000000"/>
        </left>
        <top style="medium">
          <color rgb="FF000000"/>
        </top>
        <bottom style="thin">
          <color rgb="FF000000"/>
        </bottom>
      </border>
    </dxf>
    <dxf>
      <font>
        <strike val="0"/>
        <outline val="0"/>
        <shadow val="0"/>
        <u val="none"/>
        <vertAlign val="baseline"/>
        <sz val="12"/>
        <color auto="1"/>
        <name val="Arial"/>
        <family val="2"/>
        <scheme val="none"/>
      </font>
    </dxf>
    <dxf>
      <font>
        <strike val="0"/>
        <outline val="0"/>
        <shadow val="0"/>
        <u val="none"/>
        <vertAlign val="baseline"/>
        <sz val="14"/>
        <color auto="1"/>
        <name val="Arial"/>
        <family val="2"/>
        <scheme val="none"/>
      </font>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style="medium">
          <color indexed="64"/>
        </right>
        <top/>
        <bottom/>
        <vertical/>
        <horizontal/>
      </border>
    </dxf>
    <dxf>
      <border outline="0">
        <left style="medium">
          <color indexed="64"/>
        </left>
        <top style="medium">
          <color indexed="64"/>
        </top>
        <bottom style="medium">
          <color indexed="64"/>
        </bottom>
      </border>
    </dxf>
    <dxf>
      <font>
        <strike val="0"/>
        <outline val="0"/>
        <shadow val="0"/>
        <u val="none"/>
        <vertAlign val="baseline"/>
        <color auto="1"/>
      </font>
    </dxf>
    <dxf>
      <font>
        <strike val="0"/>
        <outline val="0"/>
        <shadow val="0"/>
        <u val="none"/>
        <vertAlign val="baseline"/>
        <sz val="12"/>
        <color auto="1"/>
      </font>
    </dxf>
    <dxf>
      <font>
        <strike val="0"/>
        <outline val="0"/>
        <shadow val="0"/>
        <u val="none"/>
        <vertAlign val="baseline"/>
        <sz val="12"/>
        <color auto="1"/>
      </font>
      <border outline="0">
        <right style="thin">
          <color indexed="64"/>
        </right>
      </border>
    </dxf>
    <dxf>
      <font>
        <strike val="0"/>
        <outline val="0"/>
        <shadow val="0"/>
        <u val="none"/>
        <vertAlign val="baseline"/>
        <sz val="12"/>
        <color auto="1"/>
      </font>
      <border outline="0">
        <right style="thin">
          <color indexed="64"/>
        </right>
      </border>
    </dxf>
    <dxf>
      <font>
        <strike val="0"/>
        <outline val="0"/>
        <shadow val="0"/>
        <u val="none"/>
        <vertAlign val="baseline"/>
        <color auto="1"/>
      </font>
      <border outline="0">
        <right style="thin">
          <color indexed="64"/>
        </right>
      </border>
    </dxf>
    <dxf>
      <font>
        <strike val="0"/>
        <outline val="0"/>
        <shadow val="0"/>
        <u val="none"/>
        <vertAlign val="baseline"/>
        <color auto="1"/>
      </font>
    </dxf>
    <dxf>
      <font>
        <strike val="0"/>
        <outline val="0"/>
        <shadow val="0"/>
        <u val="none"/>
        <vertAlign val="baseline"/>
        <color auto="1"/>
      </font>
    </dxf>
    <dxf>
      <border outline="0">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sz val="14"/>
        <color auto="1"/>
        <name val="Arial"/>
        <family val="2"/>
        <scheme val="none"/>
      </font>
      <alignment vertical="bottom" textRotation="0" wrapText="1" indent="0" justifyLastLine="0" shrinkToFit="0" readingOrder="0"/>
    </dxf>
    <dxf>
      <font>
        <b val="0"/>
        <i/>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top style="medium">
          <color indexed="64"/>
        </top>
        <bottom style="thin">
          <color indexed="64"/>
        </bottom>
      </border>
    </dxf>
    <dxf>
      <font>
        <strike val="0"/>
        <outline val="0"/>
        <shadow val="0"/>
        <u val="none"/>
        <vertAlign val="baseline"/>
        <sz val="12"/>
        <color auto="1"/>
        <name val="Arial"/>
        <family val="2"/>
        <scheme val="none"/>
      </font>
    </dxf>
    <dxf>
      <font>
        <strike val="0"/>
        <outline val="0"/>
        <shadow val="0"/>
        <u val="none"/>
        <vertAlign val="baseline"/>
        <sz val="14"/>
        <color auto="1"/>
        <name val="Arial"/>
        <family val="2"/>
        <scheme val="none"/>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00"/>
      <color rgb="FFFFCCCC"/>
      <color rgb="FFCC99FF"/>
      <color rgb="FFCC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4FE836-43D5-447B-B217-451916DA5855}" name="Table2" displayName="Table2" ref="A1:B3" totalsRowShown="0" headerRowDxfId="61" dataDxfId="60" tableBorderDxfId="59" totalsRowBorderDxfId="58" headerRowCellStyle="Normal 2">
  <autoFilter ref="A1:B3" xr:uid="{B135415B-09AA-40C2-9A46-BE6FD28EC0AD}">
    <filterColumn colId="0" hiddenButton="1"/>
    <filterColumn colId="1" hiddenButton="1"/>
  </autoFilter>
  <tableColumns count="2">
    <tableColumn id="1" xr3:uid="{D2709F28-9607-410D-AA3E-71EB00BD44A7}" name="HEP FINANCIAL PROGRESS REPORT I (01/01/24-31/12/24)" dataDxfId="57"/>
    <tableColumn id="2" xr3:uid="{DEAC7AFB-81B9-4AAB-94A6-41216ECA9DD7}" name="Column1" dataDxfId="5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35A488-EC1F-429E-A8E3-EF8E2D51B0FE}" name="Table3" displayName="Table3" ref="A5:G250" totalsRowShown="0" headerRowDxfId="55" dataDxfId="54" tableBorderDxfId="53" headerRowCellStyle="Normal 2">
  <autoFilter ref="A5:G250" xr:uid="{2FDCB514-EBF6-471D-AE38-C7BFFF1B753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1F11280-C763-4C8C-AC1F-F8F3296EAE0E}" name="Annual Report of 2024 (1.1.-31.12.2024)" dataDxfId="52"/>
    <tableColumn id="2" xr3:uid="{ABA300C1-6909-418A-9983-C3F753E8BDE3}" name="/" dataDxfId="51"/>
    <tableColumn id="3" xr3:uid="{3E1E2F0B-621C-4EDC-ADCB-A2FFC479BF02}" name="//" dataDxfId="50"/>
    <tableColumn id="4" xr3:uid="{C9593642-C952-4B28-9039-D4EBA697D09D}" name="Expenditure 2024 (EUR)" dataDxfId="49"/>
    <tableColumn id="5" xr3:uid="{618D6110-525D-4FE6-9A32-D5EA14665750}" name="Budgeted 2024 (EUR)" dataDxfId="48"/>
    <tableColumn id="6" xr3:uid="{A09DF70E-8222-4865-B50D-C8605819C056}" name="+ / -" dataDxfId="47"/>
    <tableColumn id="7" xr3:uid="{E0030F36-5397-48A7-A047-EECB44879E3B}" name="comments" dataDxfId="46"/>
  </tableColumns>
  <tableStyleInfo name="TableStyleLight9"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41AF2A-C2F9-4D79-B6C1-91527290430A}" name="Table4" displayName="Table4" ref="A5:C35" totalsRowShown="0" tableBorderDxfId="45" headerRowCellStyle="Normal 2">
  <autoFilter ref="A5:C35" xr:uid="{2A9722EF-DC00-4875-A406-6413637B6B5A}">
    <filterColumn colId="0" hiddenButton="1"/>
    <filterColumn colId="1" hiddenButton="1"/>
    <filterColumn colId="2" hiddenButton="1"/>
  </autoFilter>
  <tableColumns count="3">
    <tableColumn id="1" xr3:uid="{AD83ABF8-1798-403A-A4BF-CDFF7BD92595}" name="HEP OVERALL FUNDING"/>
    <tableColumn id="3" xr3:uid="{6B9A7A1B-CF65-4316-980D-7C37801E0B13}" name="/"/>
    <tableColumn id="4" xr3:uid="{E5416DFD-1E72-4508-AF20-CD888B5D0595}" name="//" dataDxfId="4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6861ED-7545-41B3-BEF3-D8017C0DB7E9}" name="Table22" displayName="Table22" ref="A1:B3" totalsRowShown="0" headerRowDxfId="43" dataDxfId="42" tableBorderDxfId="41" totalsRowBorderDxfId="40" headerRowCellStyle="Normal 2">
  <autoFilter ref="A1:B3" xr:uid="{B135415B-09AA-40C2-9A46-BE6FD28EC0AD}">
    <filterColumn colId="0" hiddenButton="1"/>
    <filterColumn colId="1" hiddenButton="1"/>
  </autoFilter>
  <tableColumns count="2">
    <tableColumn id="1" xr3:uid="{ED304D64-12A0-4418-973C-3089AF34F7CC}" name="HEP FINANCIAL PROGRESS REPORT I (01/01/25-31/12/25)" dataDxfId="39"/>
    <tableColumn id="2" xr3:uid="{C3F71ADC-E22A-4DC3-9C94-312A0FCD5D7A}" name="Column1" dataDxfId="38"/>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459EE10-C3B1-42E1-BB9F-B9EE47DEE93F}" name="Table38" displayName="Table38" ref="A5:H250" totalsRowShown="0" headerRowDxfId="37" dataDxfId="36" tableBorderDxfId="35" headerRowCellStyle="Normal 2">
  <autoFilter ref="A5:H250" xr:uid="{2FDCB514-EBF6-471D-AE38-C7BFFF1B753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3487635-690C-4767-BA48-3D0DDBB5A493}" name="Annual Report of 2025 (1.1.-31.12.2025)" dataDxfId="34"/>
    <tableColumn id="2" xr3:uid="{8F2A4866-5D77-4BB9-90C8-8675A9107149}" name="/" dataDxfId="33"/>
    <tableColumn id="3" xr3:uid="{1C2377E2-34DF-40CA-A739-AE2CC24A74C8}" name="//" dataDxfId="32"/>
    <tableColumn id="9" xr3:uid="{BD4605FB-466C-48E2-A2FC-21D77E0D9647}" name="2024 +/-" dataDxfId="31">
      <calculatedColumnFormula>'Progress report 2024'!F6</calculatedColumnFormula>
    </tableColumn>
    <tableColumn id="4" xr3:uid="{7033D0E1-F3E8-4D60-B614-B132498F47C5}" name="Expenditure 2025 (EUR)" dataDxfId="30"/>
    <tableColumn id="5" xr3:uid="{EF54B54E-BDC9-4684-AC42-F831D560B95A}" name="Budgeted 2025 (EUR)" dataDxfId="29"/>
    <tableColumn id="6" xr3:uid="{DCD96FE2-AA3E-4652-A49C-93858BF3C60A}" name="+ / -" dataDxfId="28"/>
    <tableColumn id="7" xr3:uid="{0FFBECD0-29C0-401F-BBE3-2FD260949EDE}" name="comments" dataDxfId="27"/>
  </tableColumns>
  <tableStyleInfo name="TableStyleLight9" showFirstColumn="0" showLastColumn="0" showRowStripes="1" showColumnStripes="1"/>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2CA4D46-0F3B-4FAB-9171-20018CA4D542}" name="Table6" displayName="Table6" ref="A5:C35" totalsRowShown="0" tableBorderDxfId="26" headerRowCellStyle="Normal 2">
  <autoFilter ref="A5:C35" xr:uid="{FD3EB292-02B1-47B6-88F5-1B05750B2A30}">
    <filterColumn colId="0" hiddenButton="1"/>
    <filterColumn colId="1" hiddenButton="1"/>
    <filterColumn colId="2" hiddenButton="1"/>
  </autoFilter>
  <tableColumns count="3">
    <tableColumn id="1" xr3:uid="{6F727D42-E380-42D7-BADA-028AD2C5FF5C}" name="HEP OVERALL FUNDING"/>
    <tableColumn id="3" xr3:uid="{63D5A25D-2584-442D-94A7-629472CD8E8F}" name="/"/>
    <tableColumn id="4" xr3:uid="{57C13F39-7E05-4411-8B0B-258E81E79289}" name="//" dataDxfId="2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CDDC97-6407-4E3D-BB0F-9EC549799F65}" name="Table229" displayName="Table229" ref="A1:B3" totalsRowShown="0" headerRowDxfId="24" dataDxfId="23" tableBorderDxfId="22" totalsRowBorderDxfId="21" headerRowCellStyle="Normal 2">
  <autoFilter ref="A1:B3" xr:uid="{B135415B-09AA-40C2-9A46-BE6FD28EC0AD}">
    <filterColumn colId="0" hiddenButton="1"/>
    <filterColumn colId="1" hiddenButton="1"/>
  </autoFilter>
  <tableColumns count="2">
    <tableColumn id="1" xr3:uid="{746CF9C9-04FF-466E-838C-4AF3D40C8A0D}" name="HEP FINANCIAL PROGRESS REPORT I (01/01/26-31/12/26)" dataDxfId="20"/>
    <tableColumn id="2" xr3:uid="{FD0D7B46-840F-4F60-9C99-284ABFD179F5}" name="Column1" dataDxfId="19"/>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D470FB2-A4C0-445A-8096-C3A1967B625C}" name="Table3810" displayName="Table3810" ref="A5:H250" totalsRowShown="0" headerRowDxfId="18" dataDxfId="17" tableBorderDxfId="16" headerRowCellStyle="Normal 2">
  <autoFilter ref="A5:H250" xr:uid="{2FDCB514-EBF6-471D-AE38-C7BFFF1B753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4CAC3E1-90CA-41E9-B94C-F506630DE0EE}" name="Annual Report of 2026 (1.1.-31.8.2026)" dataDxfId="15"/>
    <tableColumn id="2" xr3:uid="{71E98F47-0CBF-484C-ABF7-D5C122F97686}" name="/" dataDxfId="14"/>
    <tableColumn id="3" xr3:uid="{A638FE17-8638-4FD0-8F6A-304EF08DAD21}" name="//" dataDxfId="13"/>
    <tableColumn id="9" xr3:uid="{281D0339-EE99-40EE-839D-373EC35F2397}" name="2025 +/-" dataDxfId="12">
      <calculatedColumnFormula>'Progress report 2024'!G6</calculatedColumnFormula>
    </tableColumn>
    <tableColumn id="4" xr3:uid="{421871B1-1BA2-4548-B867-D5DB2FA9F2CB}" name="Expenditure 2026 (EUR)" dataDxfId="11"/>
    <tableColumn id="5" xr3:uid="{26627E77-0C51-4AE4-AF83-29EB56B767E4}" name="Budgeted 2026 (EUR)" dataDxfId="10"/>
    <tableColumn id="6" xr3:uid="{5382004C-128D-4C79-B782-EA2F2796684E}" name="+ / -" dataDxfId="9"/>
    <tableColumn id="7" xr3:uid="{AA754EA0-D7CC-4FDB-B798-0E445F7BE1C5}" name="comments" dataDxfId="8"/>
  </tableColumns>
  <tableStyleInfo name="TableStyleLight9" showFirstColumn="0" showLastColumn="0" showRowStripes="1" showColumnStripes="1"/>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9E8613B-82E9-4ABF-94C4-AD8DC087BBC7}" name="Table611" displayName="Table611" ref="A5:C35" totalsRowShown="0" tableBorderDxfId="7" headerRowCellStyle="Normal 2">
  <autoFilter ref="A5:C35" xr:uid="{FD3EB292-02B1-47B6-88F5-1B05750B2A30}">
    <filterColumn colId="0" hiddenButton="1"/>
    <filterColumn colId="1" hiddenButton="1"/>
    <filterColumn colId="2" hiddenButton="1"/>
  </autoFilter>
  <tableColumns count="3">
    <tableColumn id="1" xr3:uid="{9D5C4F25-E9D7-42A7-875D-8D13EF748649}" name="HEP OVERALL FUNDING"/>
    <tableColumn id="3" xr3:uid="{49DE4471-E6F3-4A4E-A63C-C711995CDCA3}" name="/"/>
    <tableColumn id="4" xr3:uid="{18AFB255-5EF2-4AD9-87CA-58D1A046DA22}" name="//" dataDxfId="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DF7536E-ED47-4EF6-A52B-6CA7A17E686C}" name="Table13" displayName="Table13" ref="A5:C42" totalsRowShown="0" headerRowDxfId="5" dataDxfId="4" tableBorderDxfId="3" headerRowCellStyle="Normal 2">
  <autoFilter ref="A5:C42" xr:uid="{E59E9E97-D467-49E6-8233-B41938479305}">
    <filterColumn colId="0" hiddenButton="1"/>
    <filterColumn colId="1" hiddenButton="1"/>
    <filterColumn colId="2" hiddenButton="1"/>
  </autoFilter>
  <tableColumns count="3">
    <tableColumn id="1" xr3:uid="{FFFFCB05-58AA-48DF-8ED6-EE3C4748D019}" name="HEP OVERALL FUNDING" dataDxfId="2"/>
    <tableColumn id="3" xr3:uid="{3BBC276C-5BED-42C3-9085-6DE27CAF71E8}" name="/" dataDxfId="1"/>
    <tableColumn id="4" xr3:uid="{1C785919-E3D7-4CE4-B011-9E99AA010FE8}" name="//" dataDxfId="0"/>
  </tableColumns>
  <tableStyleInfo name="TableStyleMedium2"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8"/>
  <dimension ref="A1:A29"/>
  <sheetViews>
    <sheetView workbookViewId="0"/>
  </sheetViews>
  <sheetFormatPr defaultRowHeight="13" x14ac:dyDescent="0.3"/>
  <cols>
    <col min="1" max="1" width="180.1796875" style="1" customWidth="1"/>
  </cols>
  <sheetData>
    <row r="1" spans="1:1" x14ac:dyDescent="0.3">
      <c r="A1" s="1" t="s">
        <v>0</v>
      </c>
    </row>
    <row r="3" spans="1:1" ht="14" x14ac:dyDescent="0.25">
      <c r="A3" s="128" t="s">
        <v>1</v>
      </c>
    </row>
    <row r="4" spans="1:1" ht="14" x14ac:dyDescent="0.3">
      <c r="A4" s="129"/>
    </row>
    <row r="5" spans="1:1" ht="25" x14ac:dyDescent="0.25">
      <c r="A5" s="378" t="s">
        <v>2</v>
      </c>
    </row>
    <row r="6" spans="1:1" ht="12.5" x14ac:dyDescent="0.25">
      <c r="A6" s="327"/>
    </row>
    <row r="7" spans="1:1" ht="28" x14ac:dyDescent="0.3">
      <c r="A7" s="130" t="s">
        <v>3</v>
      </c>
    </row>
    <row r="8" spans="1:1" ht="12.5" x14ac:dyDescent="0.25">
      <c r="A8" s="327"/>
    </row>
    <row r="9" spans="1:1" ht="12.5" x14ac:dyDescent="0.25">
      <c r="A9" s="378" t="s">
        <v>4</v>
      </c>
    </row>
    <row r="11" spans="1:1" ht="25" x14ac:dyDescent="0.25">
      <c r="A11" s="378" t="s">
        <v>5</v>
      </c>
    </row>
    <row r="13" spans="1:1" x14ac:dyDescent="0.3">
      <c r="A13" s="2" t="s">
        <v>6</v>
      </c>
    </row>
    <row r="15" spans="1:1" ht="25" x14ac:dyDescent="0.25">
      <c r="A15" s="378" t="s">
        <v>7</v>
      </c>
    </row>
    <row r="17" spans="1:1" ht="14" x14ac:dyDescent="0.3">
      <c r="A17" s="132" t="s">
        <v>8</v>
      </c>
    </row>
    <row r="19" spans="1:1" x14ac:dyDescent="0.3">
      <c r="A19" s="289" t="s">
        <v>9</v>
      </c>
    </row>
    <row r="21" spans="1:1" ht="14" x14ac:dyDescent="0.25">
      <c r="A21" s="131" t="s">
        <v>10</v>
      </c>
    </row>
    <row r="22" spans="1:1" x14ac:dyDescent="0.3">
      <c r="A22" s="4"/>
    </row>
    <row r="23" spans="1:1" ht="28" x14ac:dyDescent="0.25">
      <c r="A23" s="290" t="s">
        <v>11</v>
      </c>
    </row>
    <row r="25" spans="1:1" ht="14" x14ac:dyDescent="0.25">
      <c r="A25" s="290" t="s">
        <v>348</v>
      </c>
    </row>
    <row r="27" spans="1:1" ht="14" x14ac:dyDescent="0.25">
      <c r="A27" s="290"/>
    </row>
    <row r="29" spans="1:1" ht="14" x14ac:dyDescent="0.25">
      <c r="A29" s="131" t="s">
        <v>12</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1"/>
  <dimension ref="A1:AFO1218"/>
  <sheetViews>
    <sheetView zoomScale="70" zoomScaleNormal="70" workbookViewId="0">
      <pane ySplit="5" topLeftCell="A48" activePane="bottomLeft" state="frozen"/>
      <selection pane="bottomLeft" activeCell="A62" sqref="A62"/>
    </sheetView>
  </sheetViews>
  <sheetFormatPr defaultColWidth="8.81640625" defaultRowHeight="15.5" x14ac:dyDescent="0.35"/>
  <cols>
    <col min="1" max="1" width="79.26953125" style="137" customWidth="1"/>
    <col min="2" max="2" width="24.1796875" customWidth="1"/>
    <col min="3" max="3" width="15.54296875" customWidth="1"/>
    <col min="4" max="4" width="14.453125" style="153" customWidth="1"/>
    <col min="5" max="5" width="12.7265625" style="127" customWidth="1"/>
    <col min="6" max="6" width="11.54296875" style="127" customWidth="1"/>
    <col min="7" max="7" width="42.1796875" customWidth="1"/>
  </cols>
  <sheetData>
    <row r="1" spans="1:7" ht="20.149999999999999" customHeight="1" x14ac:dyDescent="0.35">
      <c r="A1" s="206" t="s">
        <v>13</v>
      </c>
      <c r="B1" s="16" t="s">
        <v>14</v>
      </c>
    </row>
    <row r="2" spans="1:7" x14ac:dyDescent="0.35">
      <c r="A2" s="244" t="s">
        <v>15</v>
      </c>
      <c r="B2" s="245" t="s">
        <v>16</v>
      </c>
      <c r="D2" s="153" t="s">
        <v>12</v>
      </c>
    </row>
    <row r="3" spans="1:7" x14ac:dyDescent="0.35">
      <c r="A3" s="209" t="s">
        <v>17</v>
      </c>
      <c r="B3" s="246" t="s">
        <v>16</v>
      </c>
    </row>
    <row r="4" spans="1:7" ht="15" customHeight="1" x14ac:dyDescent="0.35">
      <c r="A4" s="341"/>
      <c r="B4" s="326"/>
      <c r="C4" s="341"/>
      <c r="D4" s="342"/>
      <c r="E4" s="343"/>
      <c r="F4" s="343"/>
      <c r="G4" s="341"/>
    </row>
    <row r="5" spans="1:7" s="190" customFormat="1" ht="35.15" customHeight="1" x14ac:dyDescent="0.35">
      <c r="A5" s="340" t="s">
        <v>18</v>
      </c>
      <c r="B5" s="344" t="s">
        <v>19</v>
      </c>
      <c r="C5" s="340" t="s">
        <v>20</v>
      </c>
      <c r="D5" s="364" t="s">
        <v>21</v>
      </c>
      <c r="E5" s="364" t="s">
        <v>22</v>
      </c>
      <c r="F5" s="364" t="s">
        <v>23</v>
      </c>
      <c r="G5" s="364" t="s">
        <v>24</v>
      </c>
    </row>
    <row r="6" spans="1:7" ht="18.5" x14ac:dyDescent="0.45">
      <c r="A6" s="330" t="s">
        <v>25</v>
      </c>
      <c r="B6" s="248"/>
      <c r="C6" s="248"/>
      <c r="D6" s="146"/>
      <c r="E6" s="382"/>
      <c r="F6" s="382"/>
      <c r="G6" s="248"/>
    </row>
    <row r="7" spans="1:7" ht="18.5" x14ac:dyDescent="0.45">
      <c r="A7" s="172" t="s">
        <v>26</v>
      </c>
      <c r="B7" s="172" t="s">
        <v>27</v>
      </c>
      <c r="C7" s="172" t="s">
        <v>28</v>
      </c>
      <c r="D7" s="146">
        <v>0</v>
      </c>
      <c r="E7" s="146">
        <v>0</v>
      </c>
      <c r="F7" s="382"/>
      <c r="G7" s="248"/>
    </row>
    <row r="8" spans="1:7" ht="18.5" x14ac:dyDescent="0.45">
      <c r="A8" s="172" t="s">
        <v>26</v>
      </c>
      <c r="B8" s="172" t="s">
        <v>27</v>
      </c>
      <c r="C8" s="172" t="s">
        <v>28</v>
      </c>
      <c r="D8" s="146">
        <v>0</v>
      </c>
      <c r="E8" s="146">
        <v>0</v>
      </c>
      <c r="F8" s="382"/>
      <c r="G8" s="248"/>
    </row>
    <row r="9" spans="1:7" ht="18.5" x14ac:dyDescent="0.45">
      <c r="A9" s="328" t="s">
        <v>29</v>
      </c>
      <c r="B9" s="172"/>
      <c r="C9" s="172"/>
      <c r="D9" s="146">
        <f>SUM(D7:D8)</f>
        <v>0</v>
      </c>
      <c r="E9" s="146">
        <f>SUM(E7:E8)</f>
        <v>0</v>
      </c>
      <c r="F9" s="382"/>
      <c r="G9" s="248"/>
    </row>
    <row r="10" spans="1:7" ht="18.5" x14ac:dyDescent="0.45">
      <c r="A10" s="331" t="s">
        <v>349</v>
      </c>
      <c r="B10" s="172"/>
      <c r="C10" s="172"/>
      <c r="D10" s="146">
        <v>0</v>
      </c>
      <c r="E10" s="146">
        <v>0</v>
      </c>
      <c r="F10" s="382"/>
      <c r="G10" s="248"/>
    </row>
    <row r="11" spans="1:7" s="9" customFormat="1" x14ac:dyDescent="0.35">
      <c r="A11" s="332" t="s">
        <v>30</v>
      </c>
      <c r="B11" s="345"/>
      <c r="C11" s="345"/>
      <c r="D11" s="251">
        <f>D9+D10</f>
        <v>0</v>
      </c>
      <c r="E11" s="251">
        <f>E9+E10</f>
        <v>0</v>
      </c>
      <c r="F11" s="409">
        <f>E11-D11</f>
        <v>0</v>
      </c>
      <c r="G11" s="332"/>
    </row>
    <row r="12" spans="1:7" ht="18.5" x14ac:dyDescent="0.45">
      <c r="A12" s="333" t="s">
        <v>31</v>
      </c>
      <c r="B12" s="170"/>
      <c r="C12" s="170"/>
      <c r="D12" s="147"/>
      <c r="E12" s="191"/>
      <c r="F12" s="191"/>
      <c r="G12" s="140"/>
    </row>
    <row r="13" spans="1:7" ht="18.5" x14ac:dyDescent="0.45">
      <c r="A13" s="334" t="s">
        <v>32</v>
      </c>
      <c r="B13" s="170"/>
      <c r="C13" s="170"/>
      <c r="D13" s="147"/>
      <c r="E13" s="191"/>
      <c r="F13" s="191"/>
      <c r="G13" s="140"/>
    </row>
    <row r="14" spans="1:7" ht="18.5" x14ac:dyDescent="0.45">
      <c r="A14" s="170" t="s">
        <v>26</v>
      </c>
      <c r="B14" s="170" t="s">
        <v>27</v>
      </c>
      <c r="C14" s="170" t="s">
        <v>28</v>
      </c>
      <c r="D14" s="147">
        <v>0</v>
      </c>
      <c r="E14" s="147">
        <v>0</v>
      </c>
      <c r="F14" s="147"/>
      <c r="G14" s="140"/>
    </row>
    <row r="15" spans="1:7" ht="18.5" x14ac:dyDescent="0.45">
      <c r="A15" s="170" t="s">
        <v>26</v>
      </c>
      <c r="B15" s="170" t="s">
        <v>27</v>
      </c>
      <c r="C15" s="170" t="s">
        <v>28</v>
      </c>
      <c r="D15" s="147">
        <v>0</v>
      </c>
      <c r="E15" s="147">
        <v>0</v>
      </c>
      <c r="F15" s="147"/>
      <c r="G15" s="140"/>
    </row>
    <row r="16" spans="1:7" ht="18.5" x14ac:dyDescent="0.45">
      <c r="A16" s="335" t="s">
        <v>33</v>
      </c>
      <c r="B16" s="170"/>
      <c r="C16" s="170"/>
      <c r="D16" s="147">
        <f>SUM(D14:D15)</f>
        <v>0</v>
      </c>
      <c r="E16" s="147">
        <f>SUM(E14:E15)</f>
        <v>0</v>
      </c>
      <c r="F16" s="192"/>
      <c r="G16" s="140"/>
    </row>
    <row r="17" spans="1:7" ht="18.5" x14ac:dyDescent="0.45">
      <c r="A17" s="335" t="s">
        <v>349</v>
      </c>
      <c r="B17" s="170"/>
      <c r="C17" s="170"/>
      <c r="D17" s="147">
        <v>0</v>
      </c>
      <c r="E17" s="147">
        <v>0</v>
      </c>
      <c r="F17" s="192"/>
      <c r="G17" s="140"/>
    </row>
    <row r="18" spans="1:7" ht="18.5" x14ac:dyDescent="0.45">
      <c r="A18" s="336" t="s">
        <v>34</v>
      </c>
      <c r="B18" s="292"/>
      <c r="C18" s="292"/>
      <c r="D18" s="296">
        <f>SUM(D16:D17)</f>
        <v>0</v>
      </c>
      <c r="E18" s="296">
        <f t="shared" ref="E18" si="0">SUM(E16:E17)</f>
        <v>0</v>
      </c>
      <c r="F18" s="413">
        <f>SUM(E18-D18)</f>
        <v>0</v>
      </c>
      <c r="G18" s="294"/>
    </row>
    <row r="19" spans="1:7" ht="18.5" x14ac:dyDescent="0.45">
      <c r="A19" s="334" t="s">
        <v>35</v>
      </c>
      <c r="B19" s="170"/>
      <c r="C19" s="170"/>
      <c r="D19" s="147"/>
      <c r="E19" s="191"/>
      <c r="F19" s="191"/>
      <c r="G19" s="140"/>
    </row>
    <row r="20" spans="1:7" ht="18.5" x14ac:dyDescent="0.45">
      <c r="A20" s="170" t="s">
        <v>26</v>
      </c>
      <c r="B20" s="170" t="s">
        <v>27</v>
      </c>
      <c r="C20" s="170" t="s">
        <v>28</v>
      </c>
      <c r="D20" s="147">
        <v>0</v>
      </c>
      <c r="E20" s="147">
        <v>0</v>
      </c>
      <c r="F20" s="191"/>
      <c r="G20" s="140"/>
    </row>
    <row r="21" spans="1:7" ht="18.5" x14ac:dyDescent="0.45">
      <c r="A21" s="170" t="s">
        <v>26</v>
      </c>
      <c r="B21" s="170" t="s">
        <v>27</v>
      </c>
      <c r="C21" s="170" t="s">
        <v>28</v>
      </c>
      <c r="D21" s="147">
        <v>0</v>
      </c>
      <c r="E21" s="147">
        <v>0</v>
      </c>
      <c r="F21" s="191"/>
      <c r="G21" s="140"/>
    </row>
    <row r="22" spans="1:7" ht="18.5" x14ac:dyDescent="0.45">
      <c r="A22" s="335" t="s">
        <v>36</v>
      </c>
      <c r="B22" s="170"/>
      <c r="C22" s="170"/>
      <c r="D22" s="147">
        <f>SUM(D20:D21)</f>
        <v>0</v>
      </c>
      <c r="E22" s="147">
        <f>SUM(E20:E21)</f>
        <v>0</v>
      </c>
      <c r="F22" s="192"/>
      <c r="G22" s="140"/>
    </row>
    <row r="23" spans="1:7" ht="18.5" x14ac:dyDescent="0.45">
      <c r="A23" s="335" t="s">
        <v>349</v>
      </c>
      <c r="B23" s="170"/>
      <c r="C23" s="170"/>
      <c r="D23" s="147">
        <v>0</v>
      </c>
      <c r="E23" s="147">
        <v>0</v>
      </c>
      <c r="F23" s="192"/>
      <c r="G23" s="140"/>
    </row>
    <row r="24" spans="1:7" ht="18.5" x14ac:dyDescent="0.45">
      <c r="A24" s="336" t="s">
        <v>37</v>
      </c>
      <c r="B24" s="292"/>
      <c r="C24" s="292"/>
      <c r="D24" s="296">
        <f>SUM(D22:D23)</f>
        <v>0</v>
      </c>
      <c r="E24" s="296">
        <f>SUM(E22:E23)</f>
        <v>0</v>
      </c>
      <c r="F24" s="293">
        <f t="shared" ref="F24" si="1">E24-D24</f>
        <v>0</v>
      </c>
      <c r="G24" s="294"/>
    </row>
    <row r="25" spans="1:7" ht="18.5" x14ac:dyDescent="0.45">
      <c r="A25" s="334" t="s">
        <v>38</v>
      </c>
      <c r="B25" s="170"/>
      <c r="C25" s="170"/>
      <c r="D25" s="148"/>
      <c r="E25" s="191"/>
      <c r="F25" s="191"/>
      <c r="G25" s="140"/>
    </row>
    <row r="26" spans="1:7" ht="18.5" x14ac:dyDescent="0.45">
      <c r="A26" s="170" t="s">
        <v>26</v>
      </c>
      <c r="B26" s="170" t="s">
        <v>27</v>
      </c>
      <c r="C26" s="170" t="s">
        <v>28</v>
      </c>
      <c r="D26" s="147">
        <v>0</v>
      </c>
      <c r="E26" s="147">
        <v>0</v>
      </c>
      <c r="F26" s="191"/>
      <c r="G26" s="140"/>
    </row>
    <row r="27" spans="1:7" ht="18.5" x14ac:dyDescent="0.45">
      <c r="A27" s="170" t="s">
        <v>26</v>
      </c>
      <c r="B27" s="170" t="s">
        <v>27</v>
      </c>
      <c r="C27" s="170" t="s">
        <v>28</v>
      </c>
      <c r="D27" s="147">
        <v>0</v>
      </c>
      <c r="E27" s="147">
        <v>0</v>
      </c>
      <c r="F27" s="191"/>
      <c r="G27" s="140"/>
    </row>
    <row r="28" spans="1:7" ht="18.5" x14ac:dyDescent="0.45">
      <c r="A28" s="335" t="s">
        <v>39</v>
      </c>
      <c r="B28" s="170"/>
      <c r="C28" s="170"/>
      <c r="D28" s="147">
        <f>SUM(D26:D27)</f>
        <v>0</v>
      </c>
      <c r="E28" s="147">
        <f>SUM(E26:E27)</f>
        <v>0</v>
      </c>
      <c r="F28" s="192"/>
      <c r="G28" s="140"/>
    </row>
    <row r="29" spans="1:7" ht="18.5" x14ac:dyDescent="0.45">
      <c r="A29" s="335" t="s">
        <v>349</v>
      </c>
      <c r="B29" s="170"/>
      <c r="C29" s="170"/>
      <c r="D29" s="147">
        <v>0</v>
      </c>
      <c r="E29" s="147">
        <v>0</v>
      </c>
      <c r="F29" s="192"/>
      <c r="G29" s="140"/>
    </row>
    <row r="30" spans="1:7" ht="18.5" x14ac:dyDescent="0.45">
      <c r="A30" s="336" t="s">
        <v>40</v>
      </c>
      <c r="B30" s="292"/>
      <c r="C30" s="292"/>
      <c r="D30" s="296">
        <f>SUM(D28:D29)</f>
        <v>0</v>
      </c>
      <c r="E30" s="296">
        <f>SUM(E28:E29)</f>
        <v>0</v>
      </c>
      <c r="F30" s="293">
        <f t="shared" ref="F30" si="2">E30-D30</f>
        <v>0</v>
      </c>
      <c r="G30" s="294"/>
    </row>
    <row r="31" spans="1:7" ht="18.5" x14ac:dyDescent="0.45">
      <c r="A31" s="334" t="s">
        <v>41</v>
      </c>
      <c r="B31" s="170"/>
      <c r="C31" s="170"/>
      <c r="D31" s="148"/>
      <c r="E31" s="191"/>
      <c r="F31" s="191"/>
      <c r="G31" s="140"/>
    </row>
    <row r="32" spans="1:7" ht="18.5" x14ac:dyDescent="0.45">
      <c r="A32" s="170" t="s">
        <v>26</v>
      </c>
      <c r="B32" s="170" t="s">
        <v>27</v>
      </c>
      <c r="C32" s="170" t="s">
        <v>28</v>
      </c>
      <c r="D32" s="147">
        <v>0</v>
      </c>
      <c r="E32" s="147">
        <v>0</v>
      </c>
      <c r="F32" s="191"/>
      <c r="G32" s="140"/>
    </row>
    <row r="33" spans="1:7" ht="18.5" x14ac:dyDescent="0.45">
      <c r="A33" s="170" t="s">
        <v>26</v>
      </c>
      <c r="B33" s="170" t="s">
        <v>27</v>
      </c>
      <c r="C33" s="170" t="s">
        <v>28</v>
      </c>
      <c r="D33" s="147">
        <v>0</v>
      </c>
      <c r="E33" s="147">
        <v>0</v>
      </c>
      <c r="F33" s="191"/>
      <c r="G33" s="140"/>
    </row>
    <row r="34" spans="1:7" ht="18.5" x14ac:dyDescent="0.45">
      <c r="A34" s="335" t="s">
        <v>42</v>
      </c>
      <c r="B34" s="170"/>
      <c r="C34" s="170"/>
      <c r="D34" s="147">
        <f>SUM(D32:D33)</f>
        <v>0</v>
      </c>
      <c r="E34" s="147">
        <f>SUM(E32:E33)</f>
        <v>0</v>
      </c>
      <c r="F34" s="192"/>
      <c r="G34" s="140"/>
    </row>
    <row r="35" spans="1:7" s="121" customFormat="1" ht="18.5" x14ac:dyDescent="0.45">
      <c r="A35" s="335" t="s">
        <v>349</v>
      </c>
      <c r="B35" s="170"/>
      <c r="C35" s="170"/>
      <c r="D35" s="147">
        <v>0</v>
      </c>
      <c r="E35" s="147">
        <v>0</v>
      </c>
      <c r="F35" s="192"/>
      <c r="G35" s="140"/>
    </row>
    <row r="36" spans="1:7" s="121" customFormat="1" ht="18.5" x14ac:dyDescent="0.45">
      <c r="A36" s="336" t="s">
        <v>43</v>
      </c>
      <c r="B36" s="292"/>
      <c r="C36" s="292"/>
      <c r="D36" s="296">
        <f>SUM(D34:D35)</f>
        <v>0</v>
      </c>
      <c r="E36" s="296">
        <f>SUM(E34:E35)</f>
        <v>0</v>
      </c>
      <c r="F36" s="293">
        <f>E36-D36</f>
        <v>0</v>
      </c>
      <c r="G36" s="294"/>
    </row>
    <row r="37" spans="1:7" s="121" customFormat="1" ht="18.5" x14ac:dyDescent="0.45">
      <c r="A37" s="334" t="s">
        <v>44</v>
      </c>
      <c r="B37" s="170"/>
      <c r="C37" s="170"/>
      <c r="D37" s="147"/>
      <c r="E37" s="191"/>
      <c r="F37" s="191"/>
      <c r="G37" s="140"/>
    </row>
    <row r="38" spans="1:7" ht="18.5" x14ac:dyDescent="0.45">
      <c r="A38" s="170" t="s">
        <v>26</v>
      </c>
      <c r="B38" s="170" t="s">
        <v>27</v>
      </c>
      <c r="C38" s="170" t="s">
        <v>28</v>
      </c>
      <c r="D38" s="147">
        <v>0</v>
      </c>
      <c r="E38" s="191">
        <v>0</v>
      </c>
      <c r="F38" s="191"/>
      <c r="G38" s="140"/>
    </row>
    <row r="39" spans="1:7" ht="18.5" x14ac:dyDescent="0.45">
      <c r="A39" s="170" t="s">
        <v>26</v>
      </c>
      <c r="B39" s="170" t="s">
        <v>27</v>
      </c>
      <c r="C39" s="170" t="s">
        <v>28</v>
      </c>
      <c r="D39" s="147">
        <v>0</v>
      </c>
      <c r="E39" s="147">
        <v>0</v>
      </c>
      <c r="F39" s="191"/>
      <c r="G39" s="140"/>
    </row>
    <row r="40" spans="1:7" s="190" customFormat="1" ht="18.5" x14ac:dyDescent="0.45">
      <c r="A40" s="335" t="s">
        <v>45</v>
      </c>
      <c r="B40" s="170"/>
      <c r="C40" s="170"/>
      <c r="D40" s="147">
        <f>SUM(D38:D39)</f>
        <v>0</v>
      </c>
      <c r="E40" s="147">
        <f>SUM(E38:E39)</f>
        <v>0</v>
      </c>
      <c r="F40" s="192"/>
      <c r="G40" s="140"/>
    </row>
    <row r="41" spans="1:7" s="190" customFormat="1" ht="18.5" x14ac:dyDescent="0.45">
      <c r="A41" s="335" t="s">
        <v>349</v>
      </c>
      <c r="B41" s="170"/>
      <c r="C41" s="170"/>
      <c r="D41" s="147">
        <v>0</v>
      </c>
      <c r="E41" s="147">
        <v>0</v>
      </c>
      <c r="F41" s="192"/>
      <c r="G41" s="140"/>
    </row>
    <row r="42" spans="1:7" s="190" customFormat="1" ht="18.5" x14ac:dyDescent="0.45">
      <c r="A42" s="336" t="s">
        <v>46</v>
      </c>
      <c r="B42" s="292"/>
      <c r="C42" s="292"/>
      <c r="D42" s="296">
        <f>SUM(D40:D41)</f>
        <v>0</v>
      </c>
      <c r="E42" s="296">
        <f>SUM(E40:E41)</f>
        <v>0</v>
      </c>
      <c r="F42" s="293">
        <f t="shared" ref="F42" si="3">E42-D42</f>
        <v>0</v>
      </c>
      <c r="G42" s="294"/>
    </row>
    <row r="43" spans="1:7" s="9" customFormat="1" x14ac:dyDescent="0.35">
      <c r="A43" s="332" t="s">
        <v>47</v>
      </c>
      <c r="B43" s="345"/>
      <c r="C43" s="345"/>
      <c r="D43" s="251">
        <f>D18+D24+D30+D36+D42</f>
        <v>0</v>
      </c>
      <c r="E43" s="251">
        <f>E18+E24+E30+E36+E42</f>
        <v>0</v>
      </c>
      <c r="F43" s="346">
        <f>E43-D43</f>
        <v>0</v>
      </c>
      <c r="G43" s="332"/>
    </row>
    <row r="44" spans="1:7" s="121" customFormat="1" ht="18.5" x14ac:dyDescent="0.45">
      <c r="A44" s="270" t="s">
        <v>48</v>
      </c>
      <c r="B44" s="171"/>
      <c r="C44" s="171"/>
      <c r="D44" s="149"/>
      <c r="E44" s="193"/>
      <c r="F44" s="193"/>
      <c r="G44" s="142"/>
    </row>
    <row r="45" spans="1:7" ht="18.5" x14ac:dyDescent="0.45">
      <c r="A45" s="347" t="s">
        <v>49</v>
      </c>
      <c r="B45" s="171"/>
      <c r="C45" s="171"/>
      <c r="D45" s="149"/>
      <c r="E45" s="193"/>
      <c r="F45" s="193"/>
      <c r="G45" s="142"/>
    </row>
    <row r="46" spans="1:7" ht="18.5" x14ac:dyDescent="0.45">
      <c r="A46" s="171" t="s">
        <v>26</v>
      </c>
      <c r="B46" s="171" t="s">
        <v>27</v>
      </c>
      <c r="C46" s="171" t="s">
        <v>28</v>
      </c>
      <c r="D46" s="149">
        <v>0</v>
      </c>
      <c r="E46" s="149">
        <v>0</v>
      </c>
      <c r="F46" s="193"/>
      <c r="G46" s="142"/>
    </row>
    <row r="47" spans="1:7" ht="18.5" x14ac:dyDescent="0.45">
      <c r="A47" s="171" t="s">
        <v>26</v>
      </c>
      <c r="B47" s="171" t="s">
        <v>27</v>
      </c>
      <c r="C47" s="171" t="s">
        <v>28</v>
      </c>
      <c r="D47" s="149">
        <v>0</v>
      </c>
      <c r="E47" s="149">
        <v>0</v>
      </c>
      <c r="F47" s="193"/>
      <c r="G47" s="142"/>
    </row>
    <row r="48" spans="1:7" ht="18.5" x14ac:dyDescent="0.45">
      <c r="A48" s="347" t="s">
        <v>50</v>
      </c>
      <c r="B48" s="171"/>
      <c r="C48" s="171"/>
      <c r="D48" s="149">
        <f>SUM(D46:D47)</f>
        <v>0</v>
      </c>
      <c r="E48" s="149">
        <f>SUM(E46:E47)</f>
        <v>0</v>
      </c>
      <c r="F48" s="194"/>
      <c r="G48" s="142"/>
    </row>
    <row r="49" spans="1:847" ht="18.5" x14ac:dyDescent="0.45">
      <c r="A49" s="348" t="s">
        <v>349</v>
      </c>
      <c r="B49" s="171"/>
      <c r="C49" s="171"/>
      <c r="D49" s="149">
        <v>0</v>
      </c>
      <c r="E49" s="149">
        <v>0</v>
      </c>
      <c r="F49" s="149"/>
      <c r="G49" s="142"/>
    </row>
    <row r="50" spans="1:847" s="121" customFormat="1" ht="18.5" x14ac:dyDescent="0.45">
      <c r="A50" s="349" t="s">
        <v>51</v>
      </c>
      <c r="B50" s="179"/>
      <c r="C50" s="179"/>
      <c r="D50" s="256">
        <f>D48+D49</f>
        <v>0</v>
      </c>
      <c r="E50" s="256">
        <f>E48+E49</f>
        <v>0</v>
      </c>
      <c r="F50" s="257">
        <f>E50-D50</f>
        <v>0</v>
      </c>
      <c r="G50" s="255"/>
    </row>
    <row r="51" spans="1:847" s="121" customFormat="1" ht="18.5" x14ac:dyDescent="0.45">
      <c r="A51" s="347" t="s">
        <v>52</v>
      </c>
      <c r="B51" s="171"/>
      <c r="C51" s="171"/>
      <c r="D51" s="149"/>
      <c r="E51" s="193"/>
      <c r="F51" s="193"/>
      <c r="G51" s="142"/>
    </row>
    <row r="52" spans="1:847" ht="18.5" x14ac:dyDescent="0.45">
      <c r="A52" s="171" t="s">
        <v>26</v>
      </c>
      <c r="B52" s="171" t="s">
        <v>27</v>
      </c>
      <c r="C52" s="171" t="s">
        <v>28</v>
      </c>
      <c r="D52" s="149">
        <v>0</v>
      </c>
      <c r="E52" s="149">
        <v>0</v>
      </c>
      <c r="F52" s="193"/>
      <c r="G52" s="142"/>
    </row>
    <row r="53" spans="1:847" ht="18.5" x14ac:dyDescent="0.45">
      <c r="A53" s="171" t="s">
        <v>26</v>
      </c>
      <c r="B53" s="171" t="s">
        <v>27</v>
      </c>
      <c r="C53" s="171" t="s">
        <v>28</v>
      </c>
      <c r="D53" s="149">
        <v>0</v>
      </c>
      <c r="E53" s="149">
        <v>0</v>
      </c>
      <c r="F53" s="193"/>
      <c r="G53" s="142"/>
    </row>
    <row r="54" spans="1:847" ht="18.5" x14ac:dyDescent="0.45">
      <c r="A54" s="347" t="s">
        <v>53</v>
      </c>
      <c r="B54" s="171"/>
      <c r="C54" s="171"/>
      <c r="D54" s="149">
        <f>SUM(D52:D53)</f>
        <v>0</v>
      </c>
      <c r="E54" s="149">
        <f>SUM(E52:E53)</f>
        <v>0</v>
      </c>
      <c r="F54" s="194"/>
      <c r="G54" s="142"/>
    </row>
    <row r="55" spans="1:847" ht="18.5" x14ac:dyDescent="0.45">
      <c r="A55" s="348" t="s">
        <v>349</v>
      </c>
      <c r="B55" s="171"/>
      <c r="C55" s="171"/>
      <c r="D55" s="149">
        <v>0</v>
      </c>
      <c r="E55" s="149">
        <v>0</v>
      </c>
      <c r="F55" s="193"/>
      <c r="G55" s="142"/>
    </row>
    <row r="56" spans="1:847" s="121" customFormat="1" ht="18.5" x14ac:dyDescent="0.45">
      <c r="A56" s="349" t="s">
        <v>54</v>
      </c>
      <c r="B56" s="179"/>
      <c r="C56" s="179"/>
      <c r="D56" s="256">
        <f>D55+D54</f>
        <v>0</v>
      </c>
      <c r="E56" s="256">
        <f>E55+E54</f>
        <v>0</v>
      </c>
      <c r="F56" s="257">
        <f>E56-D56</f>
        <v>0</v>
      </c>
      <c r="G56" s="255"/>
    </row>
    <row r="57" spans="1:847" s="121" customFormat="1" ht="18.5" x14ac:dyDescent="0.45">
      <c r="A57" s="347" t="s">
        <v>55</v>
      </c>
      <c r="B57" s="171"/>
      <c r="C57" s="171"/>
      <c r="D57" s="149"/>
      <c r="E57" s="193"/>
      <c r="F57" s="193"/>
      <c r="G57" s="142"/>
    </row>
    <row r="58" spans="1:847" s="122" customFormat="1" ht="18.5" x14ac:dyDescent="0.45">
      <c r="A58" s="171" t="s">
        <v>26</v>
      </c>
      <c r="B58" s="171" t="s">
        <v>27</v>
      </c>
      <c r="C58" s="171" t="s">
        <v>28</v>
      </c>
      <c r="D58" s="149">
        <v>0</v>
      </c>
      <c r="E58" s="149">
        <v>0</v>
      </c>
      <c r="F58" s="193"/>
      <c r="G58" s="142"/>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row>
    <row r="59" spans="1:847" s="122" customFormat="1" ht="18.5" x14ac:dyDescent="0.45">
      <c r="A59" s="171" t="s">
        <v>26</v>
      </c>
      <c r="B59" s="171" t="s">
        <v>27</v>
      </c>
      <c r="C59" s="171" t="s">
        <v>28</v>
      </c>
      <c r="D59" s="149">
        <v>0</v>
      </c>
      <c r="E59" s="149">
        <v>0</v>
      </c>
      <c r="F59" s="193"/>
      <c r="G59" s="142"/>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row>
    <row r="60" spans="1:847" ht="18.5" x14ac:dyDescent="0.45">
      <c r="A60" s="347" t="s">
        <v>56</v>
      </c>
      <c r="B60" s="171"/>
      <c r="C60" s="171"/>
      <c r="D60" s="149">
        <f>SUM(D58:D59)</f>
        <v>0</v>
      </c>
      <c r="E60" s="149">
        <f>SUM(E58:E59)</f>
        <v>0</v>
      </c>
      <c r="F60" s="194"/>
      <c r="G60" s="142"/>
    </row>
    <row r="61" spans="1:847" ht="18.5" x14ac:dyDescent="0.45">
      <c r="A61" s="348" t="s">
        <v>349</v>
      </c>
      <c r="B61" s="171"/>
      <c r="C61" s="171"/>
      <c r="D61" s="149">
        <v>0</v>
      </c>
      <c r="E61" s="149">
        <v>0</v>
      </c>
      <c r="F61" s="193"/>
      <c r="G61" s="142"/>
    </row>
    <row r="62" spans="1:847" ht="18.5" x14ac:dyDescent="0.45">
      <c r="A62" s="349" t="s">
        <v>57</v>
      </c>
      <c r="B62" s="179"/>
      <c r="C62" s="179"/>
      <c r="D62" s="256">
        <f>D61+D60</f>
        <v>0</v>
      </c>
      <c r="E62" s="256">
        <f>E61+E60</f>
        <v>0</v>
      </c>
      <c r="F62" s="257">
        <f>E62-D62</f>
        <v>0</v>
      </c>
      <c r="G62" s="255"/>
    </row>
    <row r="63" spans="1:847" s="350" customFormat="1" x14ac:dyDescent="0.35">
      <c r="A63" s="332" t="s">
        <v>58</v>
      </c>
      <c r="B63" s="345"/>
      <c r="C63" s="345"/>
      <c r="D63" s="251">
        <f>D50+D56+D62</f>
        <v>0</v>
      </c>
      <c r="E63" s="251">
        <f>E50+E56+E62</f>
        <v>0</v>
      </c>
      <c r="F63" s="251">
        <f t="shared" ref="F63:F64" si="4">E63-D63</f>
        <v>0</v>
      </c>
      <c r="G63" s="332"/>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9"/>
      <c r="XF63" s="9"/>
      <c r="XG63" s="9"/>
      <c r="XH63" s="9"/>
      <c r="XI63" s="9"/>
      <c r="XJ63" s="9"/>
      <c r="XK63" s="9"/>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9"/>
      <c r="AFN63" s="9"/>
      <c r="AFO63" s="9"/>
    </row>
    <row r="64" spans="1:847" s="9" customFormat="1" x14ac:dyDescent="0.35">
      <c r="A64" s="351" t="s">
        <v>59</v>
      </c>
      <c r="B64" s="352"/>
      <c r="C64" s="352"/>
      <c r="D64" s="251">
        <f>D63+D43+D11</f>
        <v>0</v>
      </c>
      <c r="E64" s="251">
        <f>E63+E43+E11</f>
        <v>0</v>
      </c>
      <c r="F64" s="251">
        <f t="shared" si="4"/>
        <v>0</v>
      </c>
      <c r="G64" s="351"/>
    </row>
    <row r="65" spans="1:847" ht="20.5" customHeight="1" x14ac:dyDescent="0.45">
      <c r="A65" s="337" t="s">
        <v>60</v>
      </c>
      <c r="B65" s="176"/>
      <c r="C65" s="177"/>
      <c r="D65" s="151"/>
      <c r="E65" s="197"/>
      <c r="F65" s="383"/>
      <c r="G65" s="261"/>
    </row>
    <row r="66" spans="1:847" ht="18.5" x14ac:dyDescent="0.45">
      <c r="A66" s="353" t="s">
        <v>61</v>
      </c>
      <c r="B66" s="174"/>
      <c r="C66" s="174"/>
      <c r="D66" s="169"/>
      <c r="E66" s="169"/>
      <c r="F66" s="263"/>
      <c r="G66" s="264"/>
    </row>
    <row r="67" spans="1:847" ht="18.5" x14ac:dyDescent="0.45">
      <c r="A67" s="174" t="s">
        <v>62</v>
      </c>
      <c r="B67" s="174" t="s">
        <v>63</v>
      </c>
      <c r="C67" s="174" t="s">
        <v>64</v>
      </c>
      <c r="D67" s="166">
        <v>0</v>
      </c>
      <c r="E67" s="166">
        <v>0</v>
      </c>
      <c r="F67" s="263"/>
      <c r="G67" s="264"/>
    </row>
    <row r="68" spans="1:847" ht="18.5" x14ac:dyDescent="0.45">
      <c r="A68" s="174" t="s">
        <v>62</v>
      </c>
      <c r="B68" s="174" t="s">
        <v>63</v>
      </c>
      <c r="C68" s="174" t="s">
        <v>64</v>
      </c>
      <c r="D68" s="166">
        <v>0</v>
      </c>
      <c r="E68" s="166">
        <v>0</v>
      </c>
      <c r="F68" s="263"/>
      <c r="G68" s="264"/>
    </row>
    <row r="69" spans="1:847" ht="24.75" customHeight="1" x14ac:dyDescent="0.45">
      <c r="A69" s="262" t="s">
        <v>65</v>
      </c>
      <c r="B69" s="174"/>
      <c r="C69" s="174"/>
      <c r="D69" s="169">
        <f>SUM(D67:D68)</f>
        <v>0</v>
      </c>
      <c r="E69" s="169">
        <f>SUM(E67:E68)</f>
        <v>0</v>
      </c>
      <c r="F69" s="195">
        <f>E69-D69</f>
        <v>0</v>
      </c>
      <c r="G69" s="264"/>
    </row>
    <row r="70" spans="1:847" ht="18.5" x14ac:dyDescent="0.45">
      <c r="A70" s="354" t="s">
        <v>66</v>
      </c>
      <c r="B70" s="175"/>
      <c r="C70" s="175"/>
      <c r="D70" s="168"/>
      <c r="E70" s="168"/>
      <c r="F70" s="191"/>
      <c r="G70" s="266"/>
    </row>
    <row r="71" spans="1:847" s="122" customFormat="1" ht="18.5" x14ac:dyDescent="0.45">
      <c r="A71" s="140" t="s">
        <v>67</v>
      </c>
      <c r="B71" s="175"/>
      <c r="C71" s="175"/>
      <c r="D71" s="148"/>
      <c r="E71" s="148"/>
      <c r="F71" s="191"/>
      <c r="G71" s="26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row>
    <row r="72" spans="1:847" s="122" customFormat="1" ht="18.5" x14ac:dyDescent="0.45">
      <c r="A72" s="170" t="s">
        <v>62</v>
      </c>
      <c r="B72" s="175" t="s">
        <v>63</v>
      </c>
      <c r="C72" s="175" t="s">
        <v>64</v>
      </c>
      <c r="D72" s="147">
        <v>0</v>
      </c>
      <c r="E72" s="147">
        <v>0</v>
      </c>
      <c r="F72" s="191"/>
      <c r="G72" s="26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row>
    <row r="73" spans="1:847" ht="18.5" x14ac:dyDescent="0.45">
      <c r="A73" s="170" t="s">
        <v>62</v>
      </c>
      <c r="B73" s="175" t="s">
        <v>63</v>
      </c>
      <c r="C73" s="175" t="s">
        <v>64</v>
      </c>
      <c r="D73" s="147">
        <v>0</v>
      </c>
      <c r="E73" s="147">
        <v>0</v>
      </c>
      <c r="F73" s="191"/>
      <c r="G73" s="266"/>
    </row>
    <row r="74" spans="1:847" ht="18.5" x14ac:dyDescent="0.45">
      <c r="A74" s="355" t="s">
        <v>68</v>
      </c>
      <c r="B74" s="307"/>
      <c r="C74" s="307"/>
      <c r="D74" s="296">
        <f>SUM(D72:D73)</f>
        <v>0</v>
      </c>
      <c r="E74" s="296">
        <f>SUM(E72:E73)</f>
        <v>0</v>
      </c>
      <c r="F74" s="293">
        <f>E74-D74</f>
        <v>0</v>
      </c>
      <c r="G74" s="308"/>
    </row>
    <row r="75" spans="1:847" ht="18.5" x14ac:dyDescent="0.45">
      <c r="A75" s="140" t="s">
        <v>69</v>
      </c>
      <c r="B75" s="175"/>
      <c r="C75" s="175"/>
      <c r="D75" s="148"/>
      <c r="E75" s="148"/>
      <c r="F75" s="191"/>
      <c r="G75" s="266"/>
    </row>
    <row r="76" spans="1:847" ht="18.5" x14ac:dyDescent="0.45">
      <c r="A76" s="170" t="s">
        <v>62</v>
      </c>
      <c r="B76" s="175" t="s">
        <v>63</v>
      </c>
      <c r="C76" s="175" t="s">
        <v>64</v>
      </c>
      <c r="D76" s="147">
        <v>0</v>
      </c>
      <c r="E76" s="147">
        <v>0</v>
      </c>
      <c r="F76" s="191"/>
      <c r="G76" s="266"/>
    </row>
    <row r="77" spans="1:847" ht="18.5" x14ac:dyDescent="0.45">
      <c r="A77" s="170" t="s">
        <v>62</v>
      </c>
      <c r="B77" s="175" t="s">
        <v>63</v>
      </c>
      <c r="C77" s="175" t="s">
        <v>64</v>
      </c>
      <c r="D77" s="147">
        <v>0</v>
      </c>
      <c r="E77" s="147">
        <v>0</v>
      </c>
      <c r="F77" s="191"/>
      <c r="G77" s="266"/>
    </row>
    <row r="78" spans="1:847" ht="18.5" x14ac:dyDescent="0.45">
      <c r="A78" s="355" t="s">
        <v>70</v>
      </c>
      <c r="B78" s="307"/>
      <c r="C78" s="307"/>
      <c r="D78" s="296">
        <f>SUM(D76:D77)</f>
        <v>0</v>
      </c>
      <c r="E78" s="296">
        <f>SUM(E76:E77)</f>
        <v>0</v>
      </c>
      <c r="F78" s="293">
        <f>E78-D78</f>
        <v>0</v>
      </c>
      <c r="G78" s="308"/>
    </row>
    <row r="79" spans="1:847" ht="18.5" x14ac:dyDescent="0.45">
      <c r="A79" s="334" t="s">
        <v>71</v>
      </c>
      <c r="B79" s="175"/>
      <c r="C79" s="175"/>
      <c r="D79" s="148"/>
      <c r="E79" s="148"/>
      <c r="F79" s="191"/>
      <c r="G79" s="266"/>
    </row>
    <row r="80" spans="1:847" s="122" customFormat="1" ht="18.5" x14ac:dyDescent="0.45">
      <c r="A80" s="170" t="s">
        <v>62</v>
      </c>
      <c r="B80" s="175" t="s">
        <v>63</v>
      </c>
      <c r="C80" s="175" t="s">
        <v>64</v>
      </c>
      <c r="D80" s="147">
        <v>0</v>
      </c>
      <c r="E80" s="147">
        <v>0</v>
      </c>
      <c r="F80" s="191"/>
      <c r="G80" s="26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row>
    <row r="81" spans="1:847" ht="18.5" x14ac:dyDescent="0.45">
      <c r="A81" s="170" t="s">
        <v>62</v>
      </c>
      <c r="B81" s="175" t="s">
        <v>63</v>
      </c>
      <c r="C81" s="175" t="s">
        <v>64</v>
      </c>
      <c r="D81" s="147">
        <v>0</v>
      </c>
      <c r="E81" s="147">
        <v>0</v>
      </c>
      <c r="F81" s="191"/>
      <c r="G81" s="266"/>
    </row>
    <row r="82" spans="1:847" ht="18.5" x14ac:dyDescent="0.45">
      <c r="A82" s="329" t="s">
        <v>72</v>
      </c>
      <c r="B82" s="307"/>
      <c r="C82" s="307"/>
      <c r="D82" s="296">
        <f>SUM(D80:D81)</f>
        <v>0</v>
      </c>
      <c r="E82" s="296">
        <f>SUM(E80:E81)</f>
        <v>0</v>
      </c>
      <c r="F82" s="293">
        <f>E82-D82</f>
        <v>0</v>
      </c>
      <c r="G82" s="308"/>
    </row>
    <row r="83" spans="1:847" ht="18.5" x14ac:dyDescent="0.45">
      <c r="A83" s="334" t="s">
        <v>73</v>
      </c>
      <c r="B83" s="175"/>
      <c r="C83" s="175"/>
      <c r="D83" s="148"/>
      <c r="E83" s="148"/>
      <c r="F83" s="191"/>
      <c r="G83" s="266"/>
    </row>
    <row r="84" spans="1:847" ht="18.5" x14ac:dyDescent="0.45">
      <c r="A84" s="170" t="s">
        <v>62</v>
      </c>
      <c r="B84" s="175" t="s">
        <v>63</v>
      </c>
      <c r="C84" s="175" t="s">
        <v>64</v>
      </c>
      <c r="D84" s="147">
        <v>0</v>
      </c>
      <c r="E84" s="147">
        <v>0</v>
      </c>
      <c r="F84" s="191"/>
      <c r="G84" s="266"/>
    </row>
    <row r="85" spans="1:847" ht="18.5" x14ac:dyDescent="0.45">
      <c r="A85" s="170" t="s">
        <v>62</v>
      </c>
      <c r="B85" s="175" t="s">
        <v>63</v>
      </c>
      <c r="C85" s="175" t="s">
        <v>64</v>
      </c>
      <c r="D85" s="147">
        <v>0</v>
      </c>
      <c r="E85" s="147">
        <v>0</v>
      </c>
      <c r="F85" s="191"/>
      <c r="G85" s="266"/>
    </row>
    <row r="86" spans="1:847" ht="18.5" x14ac:dyDescent="0.45">
      <c r="A86" s="329" t="s">
        <v>74</v>
      </c>
      <c r="B86" s="307"/>
      <c r="C86" s="307"/>
      <c r="D86" s="296">
        <f>SUM(D84:D85)</f>
        <v>0</v>
      </c>
      <c r="E86" s="296">
        <f>SUM(E84:E85)</f>
        <v>0</v>
      </c>
      <c r="F86" s="293">
        <f>E86-D86</f>
        <v>0</v>
      </c>
      <c r="G86" s="308"/>
    </row>
    <row r="87" spans="1:847" ht="18.5" x14ac:dyDescent="0.45">
      <c r="A87" s="334" t="s">
        <v>75</v>
      </c>
      <c r="B87" s="175"/>
      <c r="C87" s="175"/>
      <c r="D87" s="148"/>
      <c r="E87" s="148"/>
      <c r="F87" s="191"/>
      <c r="G87" s="266"/>
    </row>
    <row r="88" spans="1:847" s="122" customFormat="1" ht="18.5" x14ac:dyDescent="0.45">
      <c r="A88" s="170" t="s">
        <v>62</v>
      </c>
      <c r="B88" s="175" t="s">
        <v>63</v>
      </c>
      <c r="C88" s="175" t="s">
        <v>64</v>
      </c>
      <c r="D88" s="147">
        <v>0</v>
      </c>
      <c r="E88" s="147">
        <v>0</v>
      </c>
      <c r="F88" s="191"/>
      <c r="G88" s="26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row>
    <row r="89" spans="1:847" ht="18.5" x14ac:dyDescent="0.45">
      <c r="A89" s="170" t="s">
        <v>62</v>
      </c>
      <c r="B89" s="175" t="s">
        <v>63</v>
      </c>
      <c r="C89" s="175" t="s">
        <v>64</v>
      </c>
      <c r="D89" s="147">
        <v>0</v>
      </c>
      <c r="E89" s="147">
        <v>0</v>
      </c>
      <c r="F89" s="191"/>
      <c r="G89" s="266"/>
    </row>
    <row r="90" spans="1:847" ht="24.75" customHeight="1" x14ac:dyDescent="0.45">
      <c r="A90" s="329" t="s">
        <v>76</v>
      </c>
      <c r="B90" s="307"/>
      <c r="C90" s="307"/>
      <c r="D90" s="296">
        <f>SUM(D88:D89)</f>
        <v>0</v>
      </c>
      <c r="E90" s="296">
        <f>SUM(E88:E89)</f>
        <v>0</v>
      </c>
      <c r="F90" s="293">
        <f>E90-D90</f>
        <v>0</v>
      </c>
      <c r="G90" s="308"/>
    </row>
    <row r="91" spans="1:847" ht="18.5" x14ac:dyDescent="0.45">
      <c r="A91" s="356" t="s">
        <v>77</v>
      </c>
      <c r="B91" s="173"/>
      <c r="C91" s="173"/>
      <c r="D91" s="196"/>
      <c r="E91" s="196"/>
      <c r="F91" s="193"/>
      <c r="G91" s="145"/>
    </row>
    <row r="92" spans="1:847" ht="18.5" x14ac:dyDescent="0.45">
      <c r="A92" s="347" t="s">
        <v>78</v>
      </c>
      <c r="B92" s="173"/>
      <c r="C92" s="173"/>
      <c r="D92" s="150"/>
      <c r="E92" s="150"/>
      <c r="F92" s="193"/>
      <c r="G92" s="145"/>
    </row>
    <row r="93" spans="1:847" ht="18.5" x14ac:dyDescent="0.45">
      <c r="A93" s="171" t="s">
        <v>62</v>
      </c>
      <c r="B93" s="173" t="s">
        <v>63</v>
      </c>
      <c r="C93" s="173" t="s">
        <v>64</v>
      </c>
      <c r="D93" s="149">
        <v>0</v>
      </c>
      <c r="E93" s="149">
        <v>0</v>
      </c>
      <c r="F93" s="193"/>
      <c r="G93" s="145"/>
    </row>
    <row r="94" spans="1:847" ht="18.5" x14ac:dyDescent="0.45">
      <c r="A94" s="171" t="s">
        <v>62</v>
      </c>
      <c r="B94" s="173" t="s">
        <v>63</v>
      </c>
      <c r="C94" s="173" t="s">
        <v>64</v>
      </c>
      <c r="D94" s="149">
        <v>0</v>
      </c>
      <c r="E94" s="149">
        <v>0</v>
      </c>
      <c r="F94" s="193"/>
      <c r="G94" s="145"/>
    </row>
    <row r="95" spans="1:847" s="9" customFormat="1" ht="18.5" x14ac:dyDescent="0.45">
      <c r="A95" s="357" t="s">
        <v>79</v>
      </c>
      <c r="B95" s="313"/>
      <c r="C95" s="313"/>
      <c r="D95" s="256">
        <f>SUM(D93:D94)</f>
        <v>0</v>
      </c>
      <c r="E95" s="256">
        <f>SUM(E93:E94)</f>
        <v>0</v>
      </c>
      <c r="F95" s="297">
        <f>E95-D95</f>
        <v>0</v>
      </c>
      <c r="G95" s="314"/>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row>
    <row r="96" spans="1:847" s="9" customFormat="1" ht="18.5" x14ac:dyDescent="0.45">
      <c r="A96" s="347" t="s">
        <v>80</v>
      </c>
      <c r="B96" s="173"/>
      <c r="C96" s="173"/>
      <c r="D96" s="150"/>
      <c r="E96" s="150"/>
      <c r="F96" s="194"/>
      <c r="G96" s="145"/>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row>
    <row r="97" spans="1:847" s="122" customFormat="1" ht="18.5" x14ac:dyDescent="0.45">
      <c r="A97" s="171" t="s">
        <v>62</v>
      </c>
      <c r="B97" s="173" t="s">
        <v>63</v>
      </c>
      <c r="C97" s="173" t="s">
        <v>64</v>
      </c>
      <c r="D97" s="149">
        <v>0</v>
      </c>
      <c r="E97" s="149">
        <v>0</v>
      </c>
      <c r="F97" s="194"/>
      <c r="G97" s="145"/>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row>
    <row r="98" spans="1:847" ht="18.5" x14ac:dyDescent="0.45">
      <c r="A98" s="171" t="s">
        <v>62</v>
      </c>
      <c r="B98" s="173" t="s">
        <v>63</v>
      </c>
      <c r="C98" s="173" t="s">
        <v>64</v>
      </c>
      <c r="D98" s="149">
        <v>0</v>
      </c>
      <c r="E98" s="149">
        <v>0</v>
      </c>
      <c r="F98" s="194"/>
      <c r="G98" s="145"/>
    </row>
    <row r="99" spans="1:847" ht="18.5" x14ac:dyDescent="0.45">
      <c r="A99" s="357" t="s">
        <v>81</v>
      </c>
      <c r="B99" s="313"/>
      <c r="C99" s="313"/>
      <c r="D99" s="256">
        <f>SUM(D97:D98)</f>
        <v>0</v>
      </c>
      <c r="E99" s="256">
        <f>SUM(E97:E98)</f>
        <v>0</v>
      </c>
      <c r="F99" s="297">
        <f t="shared" ref="F99:F103" si="5">E99-D99</f>
        <v>0</v>
      </c>
      <c r="G99" s="314"/>
    </row>
    <row r="100" spans="1:847" ht="18.5" x14ac:dyDescent="0.45">
      <c r="A100" s="347" t="s">
        <v>82</v>
      </c>
      <c r="B100" s="173"/>
      <c r="C100" s="173"/>
      <c r="D100" s="150"/>
      <c r="E100" s="150"/>
      <c r="F100" s="194"/>
      <c r="G100" s="145"/>
    </row>
    <row r="101" spans="1:847" ht="18.5" x14ac:dyDescent="0.45">
      <c r="A101" s="171" t="s">
        <v>62</v>
      </c>
      <c r="B101" s="173" t="s">
        <v>63</v>
      </c>
      <c r="C101" s="173" t="s">
        <v>64</v>
      </c>
      <c r="D101" s="149">
        <v>0</v>
      </c>
      <c r="E101" s="149">
        <v>0</v>
      </c>
      <c r="F101" s="194"/>
      <c r="G101" s="145"/>
    </row>
    <row r="102" spans="1:847" ht="18.5" x14ac:dyDescent="0.45">
      <c r="A102" s="171" t="s">
        <v>62</v>
      </c>
      <c r="B102" s="173" t="s">
        <v>63</v>
      </c>
      <c r="C102" s="173" t="s">
        <v>64</v>
      </c>
      <c r="D102" s="149">
        <v>0</v>
      </c>
      <c r="E102" s="149">
        <v>0</v>
      </c>
      <c r="F102" s="194"/>
      <c r="G102" s="145"/>
    </row>
    <row r="103" spans="1:847" s="190" customFormat="1" ht="18.5" x14ac:dyDescent="0.45">
      <c r="A103" s="349" t="s">
        <v>83</v>
      </c>
      <c r="B103" s="313"/>
      <c r="C103" s="313"/>
      <c r="D103" s="256">
        <f>SUM(D101:D102)</f>
        <v>0</v>
      </c>
      <c r="E103" s="256">
        <f>SUM(E101:E102)</f>
        <v>0</v>
      </c>
      <c r="F103" s="297">
        <f t="shared" si="5"/>
        <v>0</v>
      </c>
      <c r="G103" s="314"/>
    </row>
    <row r="104" spans="1:847" s="9" customFormat="1" x14ac:dyDescent="0.35">
      <c r="A104" s="332" t="s">
        <v>84</v>
      </c>
      <c r="B104" s="345"/>
      <c r="C104" s="345"/>
      <c r="D104" s="251">
        <f>D69+D74+D78+D82+D86+D90+D95+D99+D103</f>
        <v>0</v>
      </c>
      <c r="E104" s="251">
        <f>E69+E74+E78+E82+E86+E90+E95+E99+E103</f>
        <v>0</v>
      </c>
      <c r="F104" s="346">
        <f>E104-D104</f>
        <v>0</v>
      </c>
      <c r="G104" s="332"/>
    </row>
    <row r="105" spans="1:847" ht="18.5" x14ac:dyDescent="0.45">
      <c r="A105" s="248" t="s">
        <v>85</v>
      </c>
      <c r="B105" s="138"/>
      <c r="C105" s="138"/>
      <c r="D105" s="169"/>
      <c r="E105" s="169"/>
      <c r="F105" s="379"/>
      <c r="G105" s="301"/>
    </row>
    <row r="106" spans="1:847" ht="18.5" x14ac:dyDescent="0.45">
      <c r="A106" s="358" t="s">
        <v>86</v>
      </c>
      <c r="B106" s="138"/>
      <c r="C106" s="138"/>
      <c r="D106" s="169"/>
      <c r="E106" s="169"/>
      <c r="F106" s="379"/>
      <c r="G106" s="301"/>
    </row>
    <row r="107" spans="1:847" ht="18.5" x14ac:dyDescent="0.45">
      <c r="A107" s="248" t="s">
        <v>87</v>
      </c>
      <c r="B107" s="138"/>
      <c r="C107" s="138"/>
      <c r="D107" s="166">
        <v>0</v>
      </c>
      <c r="E107" s="166">
        <v>0</v>
      </c>
      <c r="F107" s="379"/>
      <c r="G107" s="301"/>
    </row>
    <row r="108" spans="1:847" ht="18.5" x14ac:dyDescent="0.45">
      <c r="A108" s="248" t="s">
        <v>87</v>
      </c>
      <c r="B108" s="138"/>
      <c r="C108" s="138"/>
      <c r="D108" s="166">
        <v>0</v>
      </c>
      <c r="E108" s="166">
        <v>0</v>
      </c>
      <c r="F108" s="379"/>
      <c r="G108" s="301"/>
    </row>
    <row r="109" spans="1:847" ht="18.5" x14ac:dyDescent="0.45">
      <c r="A109" s="328" t="s">
        <v>88</v>
      </c>
      <c r="B109" s="138"/>
      <c r="C109" s="138"/>
      <c r="D109" s="169">
        <f>SUM(D107:D108)</f>
        <v>0</v>
      </c>
      <c r="E109" s="169">
        <f>SUM(E107:E108)</f>
        <v>0</v>
      </c>
      <c r="F109" s="379">
        <f>E109-D109</f>
        <v>0</v>
      </c>
      <c r="G109" s="301"/>
    </row>
    <row r="110" spans="1:847" ht="18.5" x14ac:dyDescent="0.45">
      <c r="A110" s="334" t="s">
        <v>89</v>
      </c>
      <c r="B110" s="141"/>
      <c r="C110" s="141"/>
      <c r="D110" s="168"/>
      <c r="E110" s="168"/>
      <c r="F110" s="380"/>
      <c r="G110" s="303"/>
    </row>
    <row r="111" spans="1:847" ht="18.5" x14ac:dyDescent="0.45">
      <c r="A111" s="334" t="s">
        <v>90</v>
      </c>
      <c r="B111" s="141"/>
      <c r="C111" s="141"/>
      <c r="D111" s="168"/>
      <c r="E111" s="168"/>
      <c r="F111" s="380"/>
      <c r="G111" s="303"/>
    </row>
    <row r="112" spans="1:847" ht="18.5" x14ac:dyDescent="0.45">
      <c r="A112" s="272" t="s">
        <v>87</v>
      </c>
      <c r="B112" s="141"/>
      <c r="C112" s="141"/>
      <c r="D112" s="167">
        <v>0</v>
      </c>
      <c r="E112" s="167">
        <v>0</v>
      </c>
      <c r="F112" s="380"/>
      <c r="G112" s="303"/>
    </row>
    <row r="113" spans="1:7" ht="18.5" x14ac:dyDescent="0.45">
      <c r="A113" s="272" t="s">
        <v>87</v>
      </c>
      <c r="B113" s="141"/>
      <c r="C113" s="141"/>
      <c r="D113" s="167">
        <v>0</v>
      </c>
      <c r="E113" s="167">
        <v>0</v>
      </c>
      <c r="F113" s="380"/>
      <c r="G113" s="303"/>
    </row>
    <row r="114" spans="1:7" ht="18.5" x14ac:dyDescent="0.45">
      <c r="A114" s="329" t="s">
        <v>91</v>
      </c>
      <c r="B114" s="310"/>
      <c r="C114" s="310"/>
      <c r="D114" s="296">
        <f>SUM(D112:D113)</f>
        <v>0</v>
      </c>
      <c r="E114" s="296">
        <f>SUM(E112:E113)</f>
        <v>0</v>
      </c>
      <c r="F114" s="381">
        <f>E114-D114</f>
        <v>0</v>
      </c>
      <c r="G114" s="311"/>
    </row>
    <row r="115" spans="1:7" ht="18.5" x14ac:dyDescent="0.45">
      <c r="A115" s="334" t="s">
        <v>92</v>
      </c>
      <c r="B115" s="141"/>
      <c r="C115" s="141"/>
      <c r="D115" s="168"/>
      <c r="E115" s="168"/>
      <c r="F115" s="380"/>
      <c r="G115" s="303"/>
    </row>
    <row r="116" spans="1:7" ht="18.5" x14ac:dyDescent="0.45">
      <c r="A116" s="272" t="s">
        <v>87</v>
      </c>
      <c r="B116" s="141"/>
      <c r="C116" s="141"/>
      <c r="D116" s="167">
        <v>0</v>
      </c>
      <c r="E116" s="167">
        <v>0</v>
      </c>
      <c r="F116" s="380"/>
      <c r="G116" s="303"/>
    </row>
    <row r="117" spans="1:7" ht="18.5" x14ac:dyDescent="0.45">
      <c r="A117" s="272" t="s">
        <v>87</v>
      </c>
      <c r="B117" s="141"/>
      <c r="C117" s="141"/>
      <c r="D117" s="167">
        <v>0</v>
      </c>
      <c r="E117" s="167">
        <v>0</v>
      </c>
      <c r="F117" s="380"/>
      <c r="G117" s="303"/>
    </row>
    <row r="118" spans="1:7" ht="18.5" x14ac:dyDescent="0.45">
      <c r="A118" s="329" t="s">
        <v>93</v>
      </c>
      <c r="B118" s="310"/>
      <c r="C118" s="310"/>
      <c r="D118" s="296">
        <f>SUM(D116:D117)</f>
        <v>0</v>
      </c>
      <c r="E118" s="296">
        <f>SUM(E116:E117)</f>
        <v>0</v>
      </c>
      <c r="F118" s="381">
        <f>E118-D118</f>
        <v>0</v>
      </c>
      <c r="G118" s="311"/>
    </row>
    <row r="119" spans="1:7" ht="18.5" x14ac:dyDescent="0.45">
      <c r="A119" s="334" t="s">
        <v>94</v>
      </c>
      <c r="B119" s="141"/>
      <c r="C119" s="141"/>
      <c r="D119" s="168"/>
      <c r="E119" s="168"/>
      <c r="F119" s="380"/>
      <c r="G119" s="303"/>
    </row>
    <row r="120" spans="1:7" ht="18.5" x14ac:dyDescent="0.45">
      <c r="A120" s="272" t="s">
        <v>87</v>
      </c>
      <c r="B120" s="141"/>
      <c r="C120" s="141"/>
      <c r="D120" s="167">
        <v>0</v>
      </c>
      <c r="E120" s="167">
        <v>0</v>
      </c>
      <c r="F120" s="380"/>
      <c r="G120" s="303"/>
    </row>
    <row r="121" spans="1:7" ht="18.5" x14ac:dyDescent="0.45">
      <c r="A121" s="272" t="s">
        <v>87</v>
      </c>
      <c r="B121" s="141"/>
      <c r="C121" s="141"/>
      <c r="D121" s="167">
        <v>0</v>
      </c>
      <c r="E121" s="167">
        <v>0</v>
      </c>
      <c r="F121" s="380"/>
      <c r="G121" s="303"/>
    </row>
    <row r="122" spans="1:7" ht="18.5" x14ac:dyDescent="0.45">
      <c r="A122" s="329" t="s">
        <v>95</v>
      </c>
      <c r="B122" s="310"/>
      <c r="C122" s="310"/>
      <c r="D122" s="296">
        <f>SUM(D120:D121)</f>
        <v>0</v>
      </c>
      <c r="E122" s="296">
        <f>SUM(E120:E121)</f>
        <v>0</v>
      </c>
      <c r="F122" s="381">
        <f>E122-D112</f>
        <v>0</v>
      </c>
      <c r="G122" s="311"/>
    </row>
    <row r="123" spans="1:7" ht="18.5" x14ac:dyDescent="0.45">
      <c r="A123" s="334" t="s">
        <v>96</v>
      </c>
      <c r="B123" s="141"/>
      <c r="C123" s="141"/>
      <c r="D123" s="168"/>
      <c r="E123" s="168"/>
      <c r="F123" s="380"/>
      <c r="G123" s="303"/>
    </row>
    <row r="124" spans="1:7" ht="18.5" x14ac:dyDescent="0.45">
      <c r="A124" s="272" t="s">
        <v>87</v>
      </c>
      <c r="B124" s="141"/>
      <c r="C124" s="141"/>
      <c r="D124" s="167">
        <v>0</v>
      </c>
      <c r="E124" s="167">
        <v>0</v>
      </c>
      <c r="F124" s="380"/>
      <c r="G124" s="303"/>
    </row>
    <row r="125" spans="1:7" ht="18.5" x14ac:dyDescent="0.45">
      <c r="A125" s="272" t="s">
        <v>87</v>
      </c>
      <c r="B125" s="141"/>
      <c r="C125" s="141"/>
      <c r="D125" s="167">
        <v>0</v>
      </c>
      <c r="E125" s="167">
        <v>0</v>
      </c>
      <c r="F125" s="380"/>
      <c r="G125" s="303"/>
    </row>
    <row r="126" spans="1:7" ht="18.5" x14ac:dyDescent="0.45">
      <c r="A126" s="329" t="s">
        <v>97</v>
      </c>
      <c r="B126" s="310"/>
      <c r="C126" s="310"/>
      <c r="D126" s="296">
        <f>SUM(D123:D124)</f>
        <v>0</v>
      </c>
      <c r="E126" s="296">
        <f>SUM(E123:E124)</f>
        <v>0</v>
      </c>
      <c r="F126" s="381">
        <f>E126-D126</f>
        <v>0</v>
      </c>
      <c r="G126" s="311"/>
    </row>
    <row r="127" spans="1:7" ht="18.5" x14ac:dyDescent="0.45">
      <c r="A127" s="334" t="s">
        <v>98</v>
      </c>
      <c r="B127" s="141"/>
      <c r="C127" s="141"/>
      <c r="D127" s="168"/>
      <c r="E127" s="168"/>
      <c r="F127" s="380"/>
      <c r="G127" s="303"/>
    </row>
    <row r="128" spans="1:7" ht="18.5" x14ac:dyDescent="0.45">
      <c r="A128" s="272" t="s">
        <v>87</v>
      </c>
      <c r="B128" s="141"/>
      <c r="C128" s="141"/>
      <c r="D128" s="167">
        <v>0</v>
      </c>
      <c r="E128" s="167">
        <v>0</v>
      </c>
      <c r="F128" s="380"/>
      <c r="G128" s="303"/>
    </row>
    <row r="129" spans="1:7" ht="18.5" x14ac:dyDescent="0.45">
      <c r="A129" s="272" t="s">
        <v>87</v>
      </c>
      <c r="B129" s="141"/>
      <c r="C129" s="141"/>
      <c r="D129" s="167">
        <v>0</v>
      </c>
      <c r="E129" s="167">
        <v>0</v>
      </c>
      <c r="F129" s="380"/>
      <c r="G129" s="303"/>
    </row>
    <row r="130" spans="1:7" ht="18.5" x14ac:dyDescent="0.45">
      <c r="A130" s="329" t="s">
        <v>99</v>
      </c>
      <c r="B130" s="310"/>
      <c r="C130" s="310"/>
      <c r="D130" s="296">
        <f>SUM(D128+D129)</f>
        <v>0</v>
      </c>
      <c r="E130" s="296">
        <f>SUM(E128+E129)</f>
        <v>0</v>
      </c>
      <c r="F130" s="381">
        <f t="shared" ref="F130" si="6">E130-D130</f>
        <v>0</v>
      </c>
      <c r="G130" s="311"/>
    </row>
    <row r="131" spans="1:7" ht="18.5" x14ac:dyDescent="0.45">
      <c r="A131" s="347" t="s">
        <v>100</v>
      </c>
      <c r="B131" s="143"/>
      <c r="C131" s="143"/>
      <c r="D131" s="196"/>
      <c r="E131" s="196"/>
      <c r="F131" s="384"/>
      <c r="G131" s="305"/>
    </row>
    <row r="132" spans="1:7" ht="18.5" x14ac:dyDescent="0.45">
      <c r="A132" s="142" t="s">
        <v>101</v>
      </c>
      <c r="B132" s="143"/>
      <c r="C132" s="143"/>
      <c r="D132" s="196"/>
      <c r="E132" s="196"/>
      <c r="F132" s="384"/>
      <c r="G132" s="305"/>
    </row>
    <row r="133" spans="1:7" ht="18.5" x14ac:dyDescent="0.45">
      <c r="A133" s="270" t="s">
        <v>87</v>
      </c>
      <c r="B133" s="143"/>
      <c r="C133" s="143"/>
      <c r="D133" s="389">
        <v>0</v>
      </c>
      <c r="E133" s="389">
        <v>0</v>
      </c>
      <c r="F133" s="384"/>
      <c r="G133" s="305"/>
    </row>
    <row r="134" spans="1:7" ht="18.5" x14ac:dyDescent="0.45">
      <c r="A134" s="270" t="s">
        <v>87</v>
      </c>
      <c r="B134" s="143"/>
      <c r="C134" s="143"/>
      <c r="D134" s="389">
        <v>0</v>
      </c>
      <c r="E134" s="389">
        <v>0</v>
      </c>
      <c r="F134" s="384"/>
      <c r="G134" s="305"/>
    </row>
    <row r="135" spans="1:7" ht="18.5" x14ac:dyDescent="0.45">
      <c r="A135" s="349" t="s">
        <v>102</v>
      </c>
      <c r="B135" s="198"/>
      <c r="C135" s="198"/>
      <c r="D135" s="256">
        <f>SUM(D133:D134)</f>
        <v>0</v>
      </c>
      <c r="E135" s="256">
        <f>SUM(E133:E134)</f>
        <v>0</v>
      </c>
      <c r="F135" s="257">
        <f>E135-D135</f>
        <v>0</v>
      </c>
      <c r="G135" s="315"/>
    </row>
    <row r="136" spans="1:7" ht="18.5" x14ac:dyDescent="0.45">
      <c r="A136" s="347" t="s">
        <v>103</v>
      </c>
      <c r="B136" s="143"/>
      <c r="C136" s="143"/>
      <c r="D136" s="196"/>
      <c r="E136" s="196"/>
      <c r="F136" s="384"/>
      <c r="G136" s="305"/>
    </row>
    <row r="137" spans="1:7" ht="18.5" x14ac:dyDescent="0.45">
      <c r="A137" s="270" t="s">
        <v>87</v>
      </c>
      <c r="B137" s="143"/>
      <c r="C137" s="143"/>
      <c r="D137" s="389">
        <v>0</v>
      </c>
      <c r="E137" s="389">
        <v>0</v>
      </c>
      <c r="F137" s="384"/>
      <c r="G137" s="305"/>
    </row>
    <row r="138" spans="1:7" ht="18.5" x14ac:dyDescent="0.45">
      <c r="A138" s="270" t="s">
        <v>87</v>
      </c>
      <c r="B138" s="143"/>
      <c r="C138" s="143"/>
      <c r="D138" s="389">
        <v>0</v>
      </c>
      <c r="E138" s="389">
        <v>0</v>
      </c>
      <c r="F138" s="384"/>
      <c r="G138" s="305"/>
    </row>
    <row r="139" spans="1:7" ht="18.5" x14ac:dyDescent="0.45">
      <c r="A139" s="349" t="s">
        <v>104</v>
      </c>
      <c r="B139" s="198"/>
      <c r="C139" s="198"/>
      <c r="D139" s="256">
        <f>SUM(D137:D138)</f>
        <v>0</v>
      </c>
      <c r="E139" s="256">
        <f>SUM(E137:E138)</f>
        <v>0</v>
      </c>
      <c r="F139" s="257">
        <f>E139-D139</f>
        <v>0</v>
      </c>
      <c r="G139" s="315"/>
    </row>
    <row r="140" spans="1:7" ht="18.5" x14ac:dyDescent="0.45">
      <c r="A140" s="347" t="s">
        <v>105</v>
      </c>
      <c r="B140" s="143"/>
      <c r="C140" s="143"/>
      <c r="D140" s="196"/>
      <c r="E140" s="196"/>
      <c r="F140" s="384"/>
      <c r="G140" s="305"/>
    </row>
    <row r="141" spans="1:7" ht="18.5" x14ac:dyDescent="0.45">
      <c r="A141" s="270" t="s">
        <v>87</v>
      </c>
      <c r="B141" s="143"/>
      <c r="C141" s="143"/>
      <c r="D141" s="389">
        <v>0</v>
      </c>
      <c r="E141" s="389">
        <v>0</v>
      </c>
      <c r="F141" s="384"/>
      <c r="G141" s="305"/>
    </row>
    <row r="142" spans="1:7" ht="18.5" x14ac:dyDescent="0.45">
      <c r="A142" s="270" t="s">
        <v>87</v>
      </c>
      <c r="B142" s="143"/>
      <c r="C142" s="143"/>
      <c r="D142" s="389">
        <v>0</v>
      </c>
      <c r="E142" s="389">
        <v>0</v>
      </c>
      <c r="F142" s="384"/>
      <c r="G142" s="305"/>
    </row>
    <row r="143" spans="1:7" ht="18.5" x14ac:dyDescent="0.45">
      <c r="A143" s="349" t="s">
        <v>106</v>
      </c>
      <c r="B143" s="198"/>
      <c r="C143" s="198"/>
      <c r="D143" s="256">
        <f>SUM(D141+D142)</f>
        <v>0</v>
      </c>
      <c r="E143" s="256">
        <f>SUM(E141+E142)</f>
        <v>0</v>
      </c>
      <c r="F143" s="257">
        <f t="shared" ref="F143" si="7">E143-D143</f>
        <v>0</v>
      </c>
      <c r="G143" s="315"/>
    </row>
    <row r="144" spans="1:7" ht="18.5" x14ac:dyDescent="0.45">
      <c r="A144" s="250" t="s">
        <v>107</v>
      </c>
      <c r="B144" s="189"/>
      <c r="C144" s="189"/>
      <c r="D144" s="251">
        <f>SUM(D109+D114+D118+D122+D126+D130+D135+D139+D143)</f>
        <v>0</v>
      </c>
      <c r="E144" s="251">
        <f>SUM(E109+E114+E118+E122+E126+E130+E135+E139+E143)</f>
        <v>0</v>
      </c>
      <c r="F144" s="346">
        <f>E144-D144</f>
        <v>0</v>
      </c>
      <c r="G144" s="298"/>
    </row>
    <row r="145" spans="1:7" ht="24.75" customHeight="1" x14ac:dyDescent="0.35">
      <c r="A145" s="359" t="s">
        <v>108</v>
      </c>
      <c r="B145" s="176"/>
      <c r="C145" s="176"/>
      <c r="D145" s="165"/>
      <c r="E145" s="165"/>
      <c r="F145" s="197"/>
      <c r="G145" s="2"/>
    </row>
    <row r="146" spans="1:7" ht="18.5" x14ac:dyDescent="0.45">
      <c r="A146" s="360" t="s">
        <v>109</v>
      </c>
      <c r="B146" s="174"/>
      <c r="C146" s="174"/>
      <c r="D146" s="169"/>
      <c r="E146" s="169"/>
      <c r="F146" s="263"/>
      <c r="G146" s="264"/>
    </row>
    <row r="147" spans="1:7" ht="18.5" x14ac:dyDescent="0.45">
      <c r="A147" s="172" t="s">
        <v>110</v>
      </c>
      <c r="B147" s="172" t="s">
        <v>111</v>
      </c>
      <c r="C147" s="172"/>
      <c r="D147" s="166">
        <v>0</v>
      </c>
      <c r="E147" s="166">
        <v>0</v>
      </c>
      <c r="F147" s="263"/>
      <c r="G147" s="269"/>
    </row>
    <row r="148" spans="1:7" ht="18.5" x14ac:dyDescent="0.45">
      <c r="A148" s="172" t="s">
        <v>110</v>
      </c>
      <c r="B148" s="172" t="s">
        <v>111</v>
      </c>
      <c r="C148" s="172"/>
      <c r="D148" s="166">
        <v>0</v>
      </c>
      <c r="E148" s="166">
        <v>0</v>
      </c>
      <c r="F148" s="263"/>
      <c r="G148" s="269"/>
    </row>
    <row r="149" spans="1:7" ht="24.75" customHeight="1" x14ac:dyDescent="0.45">
      <c r="A149" s="328" t="s">
        <v>112</v>
      </c>
      <c r="B149" s="172"/>
      <c r="C149" s="172"/>
      <c r="D149" s="169">
        <f>SUM(D147:D148)</f>
        <v>0</v>
      </c>
      <c r="E149" s="169">
        <f>SUM(E147:E148)</f>
        <v>0</v>
      </c>
      <c r="F149" s="195">
        <f>E149-D149</f>
        <v>0</v>
      </c>
      <c r="G149" s="269"/>
    </row>
    <row r="150" spans="1:7" ht="18.5" x14ac:dyDescent="0.45">
      <c r="A150" s="361" t="s">
        <v>113</v>
      </c>
      <c r="B150" s="175"/>
      <c r="C150" s="175"/>
      <c r="D150" s="168"/>
      <c r="E150" s="168"/>
      <c r="F150" s="191"/>
      <c r="G150" s="266"/>
    </row>
    <row r="151" spans="1:7" ht="18.5" x14ac:dyDescent="0.45">
      <c r="A151" s="334" t="s">
        <v>114</v>
      </c>
      <c r="B151" s="170"/>
      <c r="C151" s="170"/>
      <c r="D151" s="147"/>
      <c r="E151" s="147"/>
      <c r="F151" s="192"/>
      <c r="G151" s="140"/>
    </row>
    <row r="152" spans="1:7" ht="18.5" x14ac:dyDescent="0.45">
      <c r="A152" s="170" t="s">
        <v>110</v>
      </c>
      <c r="B152" s="170" t="s">
        <v>111</v>
      </c>
      <c r="C152" s="170"/>
      <c r="D152" s="147">
        <v>0</v>
      </c>
      <c r="E152" s="147">
        <v>0</v>
      </c>
      <c r="F152" s="192"/>
      <c r="G152" s="140"/>
    </row>
    <row r="153" spans="1:7" ht="18.5" x14ac:dyDescent="0.45">
      <c r="A153" s="170" t="s">
        <v>110</v>
      </c>
      <c r="B153" s="170" t="s">
        <v>111</v>
      </c>
      <c r="C153" s="170"/>
      <c r="D153" s="147">
        <v>0</v>
      </c>
      <c r="E153" s="147">
        <v>0</v>
      </c>
      <c r="F153" s="192"/>
      <c r="G153" s="140"/>
    </row>
    <row r="154" spans="1:7" ht="18.5" x14ac:dyDescent="0.45">
      <c r="A154" s="329" t="s">
        <v>115</v>
      </c>
      <c r="B154" s="292"/>
      <c r="C154" s="292"/>
      <c r="D154" s="296">
        <f>SUM(D152:D153)</f>
        <v>0</v>
      </c>
      <c r="E154" s="296">
        <f>SUM(E152:E153)</f>
        <v>0</v>
      </c>
      <c r="F154" s="293">
        <f t="shared" ref="F154:F183" si="8">E154-D154</f>
        <v>0</v>
      </c>
      <c r="G154" s="294"/>
    </row>
    <row r="155" spans="1:7" ht="18.5" x14ac:dyDescent="0.45">
      <c r="A155" s="334" t="s">
        <v>116</v>
      </c>
      <c r="B155" s="170"/>
      <c r="C155" s="170"/>
      <c r="D155" s="147"/>
      <c r="E155" s="147"/>
      <c r="F155" s="192"/>
      <c r="G155" s="140"/>
    </row>
    <row r="156" spans="1:7" ht="18.5" x14ac:dyDescent="0.45">
      <c r="A156" s="170" t="s">
        <v>110</v>
      </c>
      <c r="B156" s="170" t="s">
        <v>111</v>
      </c>
      <c r="C156" s="170"/>
      <c r="D156" s="147">
        <v>0</v>
      </c>
      <c r="E156" s="147">
        <v>0</v>
      </c>
      <c r="F156" s="192"/>
      <c r="G156" s="140"/>
    </row>
    <row r="157" spans="1:7" ht="18.5" x14ac:dyDescent="0.45">
      <c r="A157" s="170" t="s">
        <v>110</v>
      </c>
      <c r="B157" s="170" t="s">
        <v>111</v>
      </c>
      <c r="C157" s="170"/>
      <c r="D157" s="147">
        <v>0</v>
      </c>
      <c r="E157" s="147">
        <v>0</v>
      </c>
      <c r="F157" s="192"/>
      <c r="G157" s="140"/>
    </row>
    <row r="158" spans="1:7" ht="18.5" x14ac:dyDescent="0.45">
      <c r="A158" s="329" t="s">
        <v>117</v>
      </c>
      <c r="B158" s="292"/>
      <c r="C158" s="292"/>
      <c r="D158" s="296">
        <f>SUM(D156:D157)</f>
        <v>0</v>
      </c>
      <c r="E158" s="296">
        <f>SUM(E156:E157)</f>
        <v>0</v>
      </c>
      <c r="F158" s="293">
        <f t="shared" si="8"/>
        <v>0</v>
      </c>
      <c r="G158" s="294"/>
    </row>
    <row r="159" spans="1:7" ht="18.5" x14ac:dyDescent="0.45">
      <c r="A159" s="334" t="s">
        <v>118</v>
      </c>
      <c r="B159" s="170"/>
      <c r="C159" s="170"/>
      <c r="D159" s="147"/>
      <c r="E159" s="147"/>
      <c r="F159" s="192"/>
      <c r="G159" s="140"/>
    </row>
    <row r="160" spans="1:7" ht="18.5" x14ac:dyDescent="0.45">
      <c r="A160" s="170" t="s">
        <v>110</v>
      </c>
      <c r="B160" s="170" t="s">
        <v>111</v>
      </c>
      <c r="C160" s="170"/>
      <c r="D160" s="147">
        <v>0</v>
      </c>
      <c r="E160" s="147">
        <v>0</v>
      </c>
      <c r="F160" s="192"/>
      <c r="G160" s="140"/>
    </row>
    <row r="161" spans="1:847" ht="18.5" x14ac:dyDescent="0.45">
      <c r="A161" s="170" t="s">
        <v>110</v>
      </c>
      <c r="B161" s="170" t="s">
        <v>111</v>
      </c>
      <c r="C161" s="170"/>
      <c r="D161" s="147">
        <v>0</v>
      </c>
      <c r="E161" s="147">
        <v>0</v>
      </c>
      <c r="F161" s="192"/>
      <c r="G161" s="140"/>
    </row>
    <row r="162" spans="1:847" ht="18.5" x14ac:dyDescent="0.45">
      <c r="A162" s="329" t="s">
        <v>119</v>
      </c>
      <c r="B162" s="292"/>
      <c r="C162" s="292"/>
      <c r="D162" s="296">
        <f>SUM(D160:D161)</f>
        <v>0</v>
      </c>
      <c r="E162" s="296">
        <f>SUM(E160:E161)</f>
        <v>0</v>
      </c>
      <c r="F162" s="293">
        <f t="shared" si="8"/>
        <v>0</v>
      </c>
      <c r="G162" s="294"/>
    </row>
    <row r="163" spans="1:847" ht="18.5" x14ac:dyDescent="0.45">
      <c r="A163" s="334" t="s">
        <v>120</v>
      </c>
      <c r="B163" s="170"/>
      <c r="C163" s="170"/>
      <c r="D163" s="147"/>
      <c r="E163" s="147"/>
      <c r="F163" s="192"/>
      <c r="G163" s="140"/>
    </row>
    <row r="164" spans="1:847" ht="18.5" x14ac:dyDescent="0.45">
      <c r="A164" s="170" t="s">
        <v>110</v>
      </c>
      <c r="B164" s="170" t="s">
        <v>111</v>
      </c>
      <c r="C164" s="170"/>
      <c r="D164" s="147">
        <v>0</v>
      </c>
      <c r="E164" s="147">
        <v>0</v>
      </c>
      <c r="F164" s="192"/>
      <c r="G164" s="140"/>
    </row>
    <row r="165" spans="1:847" ht="18.5" x14ac:dyDescent="0.45">
      <c r="A165" s="170" t="s">
        <v>110</v>
      </c>
      <c r="B165" s="170" t="s">
        <v>111</v>
      </c>
      <c r="C165" s="170"/>
      <c r="D165" s="147">
        <v>0</v>
      </c>
      <c r="E165" s="147">
        <v>0</v>
      </c>
      <c r="F165" s="192"/>
      <c r="G165" s="140"/>
    </row>
    <row r="166" spans="1:847" ht="18.5" x14ac:dyDescent="0.45">
      <c r="A166" s="329" t="s">
        <v>121</v>
      </c>
      <c r="B166" s="292"/>
      <c r="C166" s="292"/>
      <c r="D166" s="296">
        <f>SUM(D164:D165)</f>
        <v>0</v>
      </c>
      <c r="E166" s="296">
        <f>SUM(E164:E165)</f>
        <v>0</v>
      </c>
      <c r="F166" s="293">
        <f t="shared" si="8"/>
        <v>0</v>
      </c>
      <c r="G166" s="294"/>
    </row>
    <row r="167" spans="1:847" ht="18.5" x14ac:dyDescent="0.45">
      <c r="A167" s="334" t="s">
        <v>122</v>
      </c>
      <c r="B167" s="170"/>
      <c r="C167" s="170"/>
      <c r="D167" s="147"/>
      <c r="E167" s="147"/>
      <c r="F167" s="192"/>
      <c r="G167" s="140"/>
    </row>
    <row r="168" spans="1:847" ht="18.5" x14ac:dyDescent="0.45">
      <c r="A168" s="170" t="s">
        <v>110</v>
      </c>
      <c r="B168" s="170" t="s">
        <v>111</v>
      </c>
      <c r="C168" s="170"/>
      <c r="D168" s="147">
        <v>0</v>
      </c>
      <c r="E168" s="147">
        <v>0</v>
      </c>
      <c r="F168" s="192"/>
      <c r="G168" s="140"/>
    </row>
    <row r="169" spans="1:847" ht="18.5" x14ac:dyDescent="0.45">
      <c r="A169" s="170" t="s">
        <v>110</v>
      </c>
      <c r="B169" s="170" t="s">
        <v>111</v>
      </c>
      <c r="C169" s="170"/>
      <c r="D169" s="147">
        <v>0</v>
      </c>
      <c r="E169" s="147">
        <v>0</v>
      </c>
      <c r="F169" s="192"/>
      <c r="G169" s="140"/>
    </row>
    <row r="170" spans="1:847" ht="24.75" customHeight="1" x14ac:dyDescent="0.45">
      <c r="A170" s="329" t="s">
        <v>123</v>
      </c>
      <c r="B170" s="292"/>
      <c r="C170" s="292"/>
      <c r="D170" s="296">
        <f>SUM(D168:D169)</f>
        <v>0</v>
      </c>
      <c r="E170" s="296">
        <f>SUM(E168:E169)</f>
        <v>0</v>
      </c>
      <c r="F170" s="293">
        <f t="shared" si="8"/>
        <v>0</v>
      </c>
      <c r="G170" s="294"/>
    </row>
    <row r="171" spans="1:847" ht="18.5" x14ac:dyDescent="0.45">
      <c r="A171" s="356" t="s">
        <v>124</v>
      </c>
      <c r="B171" s="173"/>
      <c r="C171" s="173"/>
      <c r="D171" s="196"/>
      <c r="E171" s="196"/>
      <c r="F171" s="193"/>
      <c r="G171" s="145"/>
    </row>
    <row r="172" spans="1:847" ht="18.5" x14ac:dyDescent="0.45">
      <c r="A172" s="347" t="s">
        <v>125</v>
      </c>
      <c r="B172" s="171"/>
      <c r="C172" s="171"/>
      <c r="D172" s="149"/>
      <c r="E172" s="149"/>
      <c r="F172" s="194"/>
      <c r="G172" s="142"/>
    </row>
    <row r="173" spans="1:847" s="9" customFormat="1" ht="18.5" x14ac:dyDescent="0.45">
      <c r="A173" s="171" t="s">
        <v>110</v>
      </c>
      <c r="B173" s="171" t="s">
        <v>111</v>
      </c>
      <c r="C173" s="171"/>
      <c r="D173" s="149">
        <v>0</v>
      </c>
      <c r="E173" s="149">
        <v>0</v>
      </c>
      <c r="F173" s="194"/>
      <c r="G173" s="14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row>
    <row r="174" spans="1:847" ht="18.5" x14ac:dyDescent="0.45">
      <c r="A174" s="171" t="s">
        <v>110</v>
      </c>
      <c r="B174" s="171" t="s">
        <v>111</v>
      </c>
      <c r="C174" s="171"/>
      <c r="D174" s="149">
        <v>0</v>
      </c>
      <c r="E174" s="149">
        <v>0</v>
      </c>
      <c r="F174" s="194"/>
      <c r="G174" s="142"/>
    </row>
    <row r="175" spans="1:847" s="124" customFormat="1" ht="18.5" x14ac:dyDescent="0.45">
      <c r="A175" s="349" t="s">
        <v>126</v>
      </c>
      <c r="B175" s="316"/>
      <c r="C175" s="316"/>
      <c r="D175" s="256">
        <f>SUM(D173:D174)</f>
        <v>0</v>
      </c>
      <c r="E175" s="256">
        <f>SUM(E173:E174)</f>
        <v>0</v>
      </c>
      <c r="F175" s="297">
        <f t="shared" si="8"/>
        <v>0</v>
      </c>
      <c r="G175" s="317"/>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row>
    <row r="176" spans="1:847" s="124" customFormat="1" ht="18.5" x14ac:dyDescent="0.45">
      <c r="A176" s="347" t="s">
        <v>127</v>
      </c>
      <c r="B176" s="171"/>
      <c r="C176" s="171"/>
      <c r="D176" s="149"/>
      <c r="E176" s="149"/>
      <c r="F176" s="194"/>
      <c r="G176" s="142"/>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row>
    <row r="177" spans="1:847" s="2" customFormat="1" ht="18.5" x14ac:dyDescent="0.45">
      <c r="A177" s="171" t="s">
        <v>110</v>
      </c>
      <c r="B177" s="171" t="s">
        <v>111</v>
      </c>
      <c r="C177" s="171"/>
      <c r="D177" s="149">
        <v>0</v>
      </c>
      <c r="E177" s="149">
        <v>0</v>
      </c>
      <c r="F177" s="194"/>
      <c r="G177" s="142"/>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row>
    <row r="178" spans="1:847" s="114" customFormat="1" ht="18.5" x14ac:dyDescent="0.45">
      <c r="A178" s="171" t="s">
        <v>110</v>
      </c>
      <c r="B178" s="171" t="s">
        <v>111</v>
      </c>
      <c r="C178" s="171"/>
      <c r="D178" s="149">
        <v>0</v>
      </c>
      <c r="E178" s="149">
        <v>0</v>
      </c>
      <c r="F178" s="194"/>
      <c r="G178" s="142"/>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row>
    <row r="179" spans="1:847" s="114" customFormat="1" ht="18.5" x14ac:dyDescent="0.45">
      <c r="A179" s="349" t="s">
        <v>128</v>
      </c>
      <c r="B179" s="316"/>
      <c r="C179" s="316"/>
      <c r="D179" s="256">
        <f>SUM(D177:D178)</f>
        <v>0</v>
      </c>
      <c r="E179" s="256">
        <f>SUM(E177:E178)</f>
        <v>0</v>
      </c>
      <c r="F179" s="297">
        <f t="shared" si="8"/>
        <v>0</v>
      </c>
      <c r="G179" s="317"/>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row>
    <row r="180" spans="1:847" s="114" customFormat="1" ht="18.5" x14ac:dyDescent="0.45">
      <c r="A180" s="347" t="s">
        <v>129</v>
      </c>
      <c r="B180" s="171"/>
      <c r="C180" s="171"/>
      <c r="D180" s="149"/>
      <c r="E180" s="149"/>
      <c r="F180" s="194"/>
      <c r="G180" s="142"/>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row>
    <row r="181" spans="1:847" s="125" customFormat="1" ht="18.5" x14ac:dyDescent="0.45">
      <c r="A181" s="171" t="s">
        <v>110</v>
      </c>
      <c r="B181" s="171" t="s">
        <v>111</v>
      </c>
      <c r="C181" s="171"/>
      <c r="D181" s="149">
        <v>0</v>
      </c>
      <c r="E181" s="149">
        <v>0</v>
      </c>
      <c r="F181" s="194"/>
      <c r="G181" s="142"/>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row>
    <row r="182" spans="1:847" s="124" customFormat="1" ht="18.5" x14ac:dyDescent="0.45">
      <c r="A182" s="171" t="s">
        <v>110</v>
      </c>
      <c r="B182" s="171" t="s">
        <v>111</v>
      </c>
      <c r="C182" s="171"/>
      <c r="D182" s="149">
        <v>0</v>
      </c>
      <c r="E182" s="149">
        <v>0</v>
      </c>
      <c r="F182" s="194"/>
      <c r="G182" s="14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row>
    <row r="183" spans="1:847" s="2" customFormat="1" ht="18.5" x14ac:dyDescent="0.45">
      <c r="A183" s="349" t="s">
        <v>130</v>
      </c>
      <c r="B183" s="316"/>
      <c r="C183" s="316"/>
      <c r="D183" s="256">
        <f>SUM(D181:D182)</f>
        <v>0</v>
      </c>
      <c r="E183" s="256">
        <f>SUM(E181:E182)</f>
        <v>0</v>
      </c>
      <c r="F183" s="297">
        <f t="shared" si="8"/>
        <v>0</v>
      </c>
      <c r="G183" s="317"/>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row>
    <row r="184" spans="1:847" s="9" customFormat="1" x14ac:dyDescent="0.35">
      <c r="A184" s="332" t="s">
        <v>131</v>
      </c>
      <c r="B184" s="345"/>
      <c r="C184" s="345"/>
      <c r="D184" s="251">
        <f>D149+D154+D158+D162+D166+D170+D175+D179+D183</f>
        <v>0</v>
      </c>
      <c r="E184" s="251">
        <f>E149+E154+E158+E162+E166+E170+E175+E179+E183</f>
        <v>0</v>
      </c>
      <c r="F184" s="346">
        <f>E184-D184</f>
        <v>0</v>
      </c>
      <c r="G184" s="332"/>
    </row>
    <row r="185" spans="1:847" s="123" customFormat="1" ht="18.5" x14ac:dyDescent="0.45">
      <c r="A185" s="272" t="s">
        <v>132</v>
      </c>
      <c r="B185" s="181"/>
      <c r="C185" s="181"/>
      <c r="D185" s="167"/>
      <c r="E185" s="167"/>
      <c r="F185" s="273"/>
      <c r="G185" s="272"/>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row>
    <row r="186" spans="1:847" s="123" customFormat="1" ht="18.5" x14ac:dyDescent="0.45">
      <c r="A186" s="334" t="s">
        <v>133</v>
      </c>
      <c r="B186" s="170"/>
      <c r="C186" s="170"/>
      <c r="D186" s="147"/>
      <c r="E186" s="147"/>
      <c r="F186" s="191"/>
      <c r="G186" s="140"/>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row>
    <row r="187" spans="1:847" ht="18.5" x14ac:dyDescent="0.45">
      <c r="A187" s="170" t="s">
        <v>134</v>
      </c>
      <c r="B187" s="170" t="s">
        <v>135</v>
      </c>
      <c r="C187" s="170"/>
      <c r="D187" s="147">
        <v>0</v>
      </c>
      <c r="E187" s="147">
        <v>0</v>
      </c>
      <c r="F187" s="191"/>
      <c r="G187" s="140"/>
    </row>
    <row r="188" spans="1:847" ht="18.5" x14ac:dyDescent="0.45">
      <c r="A188" s="170" t="s">
        <v>134</v>
      </c>
      <c r="B188" s="170" t="s">
        <v>135</v>
      </c>
      <c r="C188" s="170"/>
      <c r="D188" s="147">
        <v>0</v>
      </c>
      <c r="E188" s="147">
        <v>0</v>
      </c>
      <c r="F188" s="191"/>
      <c r="G188" s="140"/>
    </row>
    <row r="189" spans="1:847" s="121" customFormat="1" ht="18.5" x14ac:dyDescent="0.45">
      <c r="A189" s="329" t="s">
        <v>136</v>
      </c>
      <c r="B189" s="292"/>
      <c r="C189" s="292"/>
      <c r="D189" s="296">
        <f>SUM(D187:D188)</f>
        <v>0</v>
      </c>
      <c r="E189" s="296">
        <f>SUM(E187:E188)</f>
        <v>0</v>
      </c>
      <c r="F189" s="293">
        <f>E189-D189</f>
        <v>0</v>
      </c>
      <c r="G189" s="294"/>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row>
    <row r="190" spans="1:847" s="121" customFormat="1" ht="18.5" x14ac:dyDescent="0.45">
      <c r="A190" s="334" t="s">
        <v>137</v>
      </c>
      <c r="B190" s="170"/>
      <c r="C190" s="170"/>
      <c r="D190" s="148"/>
      <c r="E190" s="148"/>
      <c r="F190" s="192"/>
      <c r="G190" s="14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row>
    <row r="191" spans="1:847" ht="18.5" x14ac:dyDescent="0.45">
      <c r="A191" s="170" t="s">
        <v>134</v>
      </c>
      <c r="B191" s="170" t="s">
        <v>135</v>
      </c>
      <c r="C191" s="170"/>
      <c r="D191" s="147">
        <v>0</v>
      </c>
      <c r="E191" s="147">
        <v>0</v>
      </c>
      <c r="F191" s="192"/>
      <c r="G191" s="140"/>
    </row>
    <row r="192" spans="1:847" ht="18.5" x14ac:dyDescent="0.45">
      <c r="A192" s="170" t="s">
        <v>134</v>
      </c>
      <c r="B192" s="170" t="s">
        <v>135</v>
      </c>
      <c r="C192" s="170"/>
      <c r="D192" s="147">
        <v>0</v>
      </c>
      <c r="E192" s="147">
        <v>0</v>
      </c>
      <c r="F192" s="192"/>
      <c r="G192" s="140"/>
    </row>
    <row r="193" spans="1:847" s="121" customFormat="1" ht="18.5" x14ac:dyDescent="0.45">
      <c r="A193" s="329" t="s">
        <v>138</v>
      </c>
      <c r="B193" s="292"/>
      <c r="C193" s="292"/>
      <c r="D193" s="296">
        <f>SUM(D191:D192)</f>
        <v>0</v>
      </c>
      <c r="E193" s="296">
        <f>SUM(E191:E192)</f>
        <v>0</v>
      </c>
      <c r="F193" s="293">
        <f t="shared" ref="F193:F205" si="9">E193-D193</f>
        <v>0</v>
      </c>
      <c r="G193" s="294"/>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row>
    <row r="194" spans="1:847" s="121" customFormat="1" ht="18.5" x14ac:dyDescent="0.45">
      <c r="A194" s="334" t="s">
        <v>139</v>
      </c>
      <c r="B194" s="170"/>
      <c r="C194" s="170"/>
      <c r="D194" s="148"/>
      <c r="E194" s="148"/>
      <c r="F194" s="192"/>
      <c r="G194" s="140"/>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row>
    <row r="195" spans="1:847" ht="18.5" x14ac:dyDescent="0.45">
      <c r="A195" s="170" t="s">
        <v>134</v>
      </c>
      <c r="B195" s="170" t="s">
        <v>135</v>
      </c>
      <c r="C195" s="170"/>
      <c r="D195" s="147">
        <v>0</v>
      </c>
      <c r="E195" s="147">
        <v>0</v>
      </c>
      <c r="F195" s="192"/>
      <c r="G195" s="140"/>
    </row>
    <row r="196" spans="1:847" ht="18.5" x14ac:dyDescent="0.45">
      <c r="A196" s="170" t="s">
        <v>134</v>
      </c>
      <c r="B196" s="170" t="s">
        <v>135</v>
      </c>
      <c r="C196" s="170"/>
      <c r="D196" s="147">
        <v>0</v>
      </c>
      <c r="E196" s="147">
        <v>0</v>
      </c>
      <c r="F196" s="192"/>
      <c r="G196" s="140"/>
    </row>
    <row r="197" spans="1:847" s="121" customFormat="1" ht="18.5" x14ac:dyDescent="0.45">
      <c r="A197" s="329" t="s">
        <v>140</v>
      </c>
      <c r="B197" s="292"/>
      <c r="C197" s="292"/>
      <c r="D197" s="296">
        <f>SUM(D195:D196)</f>
        <v>0</v>
      </c>
      <c r="E197" s="296">
        <f>SUM(E195:E196)</f>
        <v>0</v>
      </c>
      <c r="F197" s="293">
        <f t="shared" si="9"/>
        <v>0</v>
      </c>
      <c r="G197" s="294"/>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row>
    <row r="198" spans="1:847" s="121" customFormat="1" ht="18.5" x14ac:dyDescent="0.45">
      <c r="A198" s="334" t="s">
        <v>141</v>
      </c>
      <c r="B198" s="170"/>
      <c r="C198" s="170"/>
      <c r="D198" s="148"/>
      <c r="E198" s="148"/>
      <c r="F198" s="192"/>
      <c r="G198" s="140"/>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row>
    <row r="199" spans="1:847" ht="18.5" x14ac:dyDescent="0.45">
      <c r="A199" s="170" t="s">
        <v>134</v>
      </c>
      <c r="B199" s="170" t="s">
        <v>135</v>
      </c>
      <c r="C199" s="170"/>
      <c r="D199" s="147">
        <v>0</v>
      </c>
      <c r="E199" s="147">
        <v>0</v>
      </c>
      <c r="F199" s="192"/>
      <c r="G199" s="140"/>
    </row>
    <row r="200" spans="1:847" ht="18.5" x14ac:dyDescent="0.45">
      <c r="A200" s="170" t="s">
        <v>134</v>
      </c>
      <c r="B200" s="170" t="s">
        <v>135</v>
      </c>
      <c r="C200" s="170"/>
      <c r="D200" s="147">
        <v>0</v>
      </c>
      <c r="E200" s="147">
        <v>0</v>
      </c>
      <c r="F200" s="192"/>
      <c r="G200" s="140"/>
    </row>
    <row r="201" spans="1:847" s="121" customFormat="1" ht="18.5" x14ac:dyDescent="0.45">
      <c r="A201" s="329" t="s">
        <v>142</v>
      </c>
      <c r="B201" s="292"/>
      <c r="C201" s="292"/>
      <c r="D201" s="296">
        <f>SUM(D199:D200)</f>
        <v>0</v>
      </c>
      <c r="E201" s="296">
        <f>SUM(E199:E200)</f>
        <v>0</v>
      </c>
      <c r="F201" s="293">
        <f t="shared" si="9"/>
        <v>0</v>
      </c>
      <c r="G201" s="294"/>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row>
    <row r="202" spans="1:847" s="121" customFormat="1" ht="18.5" x14ac:dyDescent="0.45">
      <c r="A202" s="334" t="s">
        <v>143</v>
      </c>
      <c r="B202" s="170"/>
      <c r="C202" s="170"/>
      <c r="D202" s="148"/>
      <c r="E202" s="148"/>
      <c r="F202" s="192"/>
      <c r="G202" s="140"/>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row>
    <row r="203" spans="1:847" ht="18.5" x14ac:dyDescent="0.45">
      <c r="A203" s="170" t="s">
        <v>134</v>
      </c>
      <c r="B203" s="170" t="s">
        <v>135</v>
      </c>
      <c r="C203" s="170"/>
      <c r="D203" s="147">
        <v>0</v>
      </c>
      <c r="E203" s="147">
        <v>0</v>
      </c>
      <c r="F203" s="192"/>
      <c r="G203" s="140"/>
    </row>
    <row r="204" spans="1:847" s="2" customFormat="1" ht="18.5" x14ac:dyDescent="0.45">
      <c r="A204" s="170" t="s">
        <v>134</v>
      </c>
      <c r="B204" s="170" t="s">
        <v>135</v>
      </c>
      <c r="C204" s="170"/>
      <c r="D204" s="147">
        <v>0</v>
      </c>
      <c r="E204" s="147">
        <v>0</v>
      </c>
      <c r="F204" s="192"/>
      <c r="G204" s="140"/>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row>
    <row r="205" spans="1:847" s="1" customFormat="1" ht="18.5" x14ac:dyDescent="0.45">
      <c r="A205" s="329" t="s">
        <v>144</v>
      </c>
      <c r="B205" s="292"/>
      <c r="C205" s="292"/>
      <c r="D205" s="296">
        <f>SUM(D203:D204)</f>
        <v>0</v>
      </c>
      <c r="E205" s="296">
        <f>SUM(E203:E204)</f>
        <v>0</v>
      </c>
      <c r="F205" s="293">
        <f t="shared" si="9"/>
        <v>0</v>
      </c>
      <c r="G205" s="294"/>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row>
    <row r="206" spans="1:847" s="123" customFormat="1" ht="18.5" x14ac:dyDescent="0.45">
      <c r="A206" s="332" t="s">
        <v>145</v>
      </c>
      <c r="B206" s="178"/>
      <c r="C206" s="178"/>
      <c r="D206" s="339">
        <f>D189+D193+D197+D201+D205</f>
        <v>0</v>
      </c>
      <c r="E206" s="251">
        <f>E189+E193+E197+E201+E205</f>
        <v>0</v>
      </c>
      <c r="F206" s="346">
        <f>E206-D206</f>
        <v>0</v>
      </c>
      <c r="G206" s="250"/>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row>
    <row r="207" spans="1:847" s="123" customFormat="1" ht="21.65" customHeight="1" x14ac:dyDescent="0.45">
      <c r="A207" s="338" t="s">
        <v>146</v>
      </c>
      <c r="B207" s="182"/>
      <c r="C207" s="182"/>
      <c r="D207" s="152"/>
      <c r="E207" s="152"/>
      <c r="F207" s="275"/>
      <c r="G207" s="276"/>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row>
    <row r="208" spans="1:847" s="123" customFormat="1" ht="18.75" customHeight="1" x14ac:dyDescent="0.45">
      <c r="A208" s="358" t="s">
        <v>147</v>
      </c>
      <c r="B208" s="172"/>
      <c r="C208" s="172"/>
      <c r="D208" s="166"/>
      <c r="E208" s="166"/>
      <c r="F208" s="263"/>
      <c r="G208" s="269"/>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row>
    <row r="209" spans="1:847" s="123" customFormat="1" ht="18.5" x14ac:dyDescent="0.45">
      <c r="A209" s="172" t="s">
        <v>148</v>
      </c>
      <c r="B209" s="172" t="s">
        <v>149</v>
      </c>
      <c r="C209" s="172"/>
      <c r="D209" s="166">
        <v>0</v>
      </c>
      <c r="E209" s="166">
        <v>0</v>
      </c>
      <c r="F209" s="263"/>
      <c r="G209" s="26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row>
    <row r="210" spans="1:847" s="123" customFormat="1" ht="18.5" x14ac:dyDescent="0.45">
      <c r="A210" s="172" t="s">
        <v>148</v>
      </c>
      <c r="B210" s="172" t="s">
        <v>149</v>
      </c>
      <c r="C210" s="172"/>
      <c r="D210" s="166">
        <v>0</v>
      </c>
      <c r="E210" s="166">
        <v>0</v>
      </c>
      <c r="F210" s="263"/>
      <c r="G210" s="269"/>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row>
    <row r="211" spans="1:847" s="123" customFormat="1" ht="24.75" customHeight="1" x14ac:dyDescent="0.45">
      <c r="A211" s="328" t="s">
        <v>150</v>
      </c>
      <c r="B211" s="172"/>
      <c r="C211" s="172"/>
      <c r="D211" s="169">
        <f>SUM(D209:D210)</f>
        <v>0</v>
      </c>
      <c r="E211" s="169">
        <f>SUM(E209:E210)</f>
        <v>0</v>
      </c>
      <c r="F211" s="195">
        <f>E211-D211</f>
        <v>0</v>
      </c>
      <c r="G211" s="269"/>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row>
    <row r="212" spans="1:847" s="123" customFormat="1" ht="18.5" x14ac:dyDescent="0.45">
      <c r="A212" s="334" t="s">
        <v>151</v>
      </c>
      <c r="B212" s="170"/>
      <c r="C212" s="170"/>
      <c r="D212" s="168"/>
      <c r="E212" s="168"/>
      <c r="F212" s="191"/>
      <c r="G212" s="140"/>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row>
    <row r="213" spans="1:847" s="123" customFormat="1" ht="18.5" x14ac:dyDescent="0.45">
      <c r="A213" s="334" t="s">
        <v>152</v>
      </c>
      <c r="B213" s="170"/>
      <c r="C213" s="170"/>
      <c r="D213" s="147"/>
      <c r="E213" s="147"/>
      <c r="F213" s="191"/>
      <c r="G213" s="140"/>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row>
    <row r="214" spans="1:847" s="123" customFormat="1" ht="18.5" x14ac:dyDescent="0.45">
      <c r="A214" s="170" t="s">
        <v>148</v>
      </c>
      <c r="B214" s="170" t="s">
        <v>149</v>
      </c>
      <c r="C214" s="170"/>
      <c r="D214" s="147">
        <v>0</v>
      </c>
      <c r="E214" s="147">
        <v>0</v>
      </c>
      <c r="F214" s="191"/>
      <c r="G214" s="140"/>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row>
    <row r="215" spans="1:847" s="123" customFormat="1" ht="18.5" x14ac:dyDescent="0.45">
      <c r="A215" s="170" t="s">
        <v>148</v>
      </c>
      <c r="B215" s="170" t="s">
        <v>149</v>
      </c>
      <c r="C215" s="170"/>
      <c r="D215" s="147">
        <v>0</v>
      </c>
      <c r="E215" s="147">
        <v>0</v>
      </c>
      <c r="F215" s="191"/>
      <c r="G215" s="140"/>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row>
    <row r="216" spans="1:847" s="123" customFormat="1" x14ac:dyDescent="0.35">
      <c r="A216" s="329" t="s">
        <v>153</v>
      </c>
      <c r="B216" s="362"/>
      <c r="C216" s="362"/>
      <c r="D216" s="296">
        <f>SUM(D214:D215)</f>
        <v>0</v>
      </c>
      <c r="E216" s="296">
        <f>SUM(E214:E215)</f>
        <v>0</v>
      </c>
      <c r="F216" s="293">
        <f>E216-D216</f>
        <v>0</v>
      </c>
      <c r="G216" s="363"/>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row>
    <row r="217" spans="1:847" s="123" customFormat="1" ht="18.5" x14ac:dyDescent="0.45">
      <c r="A217" s="140" t="s">
        <v>154</v>
      </c>
      <c r="B217" s="170"/>
      <c r="C217" s="170"/>
      <c r="D217" s="147"/>
      <c r="E217" s="147"/>
      <c r="F217" s="192"/>
      <c r="G217" s="140"/>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row>
    <row r="218" spans="1:847" s="123" customFormat="1" ht="18.5" x14ac:dyDescent="0.45">
      <c r="A218" s="170" t="s">
        <v>148</v>
      </c>
      <c r="B218" s="170" t="s">
        <v>149</v>
      </c>
      <c r="C218" s="170"/>
      <c r="D218" s="147">
        <v>0</v>
      </c>
      <c r="E218" s="147">
        <v>0</v>
      </c>
      <c r="F218" s="192"/>
      <c r="G218" s="140"/>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row>
    <row r="219" spans="1:847" s="123" customFormat="1" ht="18.5" x14ac:dyDescent="0.45">
      <c r="A219" s="170" t="s">
        <v>148</v>
      </c>
      <c r="B219" s="170" t="s">
        <v>149</v>
      </c>
      <c r="C219" s="170"/>
      <c r="D219" s="147">
        <v>0</v>
      </c>
      <c r="E219" s="147">
        <v>0</v>
      </c>
      <c r="F219" s="192"/>
      <c r="G219" s="140"/>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row>
    <row r="220" spans="1:847" s="123" customFormat="1" ht="18.5" x14ac:dyDescent="0.45">
      <c r="A220" s="329" t="s">
        <v>155</v>
      </c>
      <c r="B220" s="292"/>
      <c r="C220" s="292"/>
      <c r="D220" s="296">
        <f>SUM(D218:D219)</f>
        <v>0</v>
      </c>
      <c r="E220" s="296">
        <f>SUM(E218:E219)</f>
        <v>0</v>
      </c>
      <c r="F220" s="293">
        <f t="shared" ref="F220:F232" si="10">E220-D220</f>
        <v>0</v>
      </c>
      <c r="G220" s="294"/>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row>
    <row r="221" spans="1:847" s="123" customFormat="1" ht="18.5" x14ac:dyDescent="0.45">
      <c r="A221" s="334" t="s">
        <v>156</v>
      </c>
      <c r="B221" s="170"/>
      <c r="C221" s="170"/>
      <c r="D221" s="147"/>
      <c r="E221" s="147"/>
      <c r="F221" s="192"/>
      <c r="G221" s="140"/>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row>
    <row r="222" spans="1:847" s="123" customFormat="1" ht="18.5" x14ac:dyDescent="0.45">
      <c r="A222" s="170" t="s">
        <v>148</v>
      </c>
      <c r="B222" s="170" t="s">
        <v>149</v>
      </c>
      <c r="C222" s="170"/>
      <c r="D222" s="147">
        <v>0</v>
      </c>
      <c r="E222" s="147">
        <v>0</v>
      </c>
      <c r="F222" s="192"/>
      <c r="G222" s="140"/>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row>
    <row r="223" spans="1:847" s="123" customFormat="1" ht="18.5" x14ac:dyDescent="0.45">
      <c r="A223" s="170" t="s">
        <v>148</v>
      </c>
      <c r="B223" s="170" t="s">
        <v>149</v>
      </c>
      <c r="C223" s="170"/>
      <c r="D223" s="147">
        <v>0</v>
      </c>
      <c r="E223" s="147">
        <v>0</v>
      </c>
      <c r="F223" s="192"/>
      <c r="G223" s="140"/>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row>
    <row r="224" spans="1:847" s="123" customFormat="1" ht="18.5" x14ac:dyDescent="0.45">
      <c r="A224" s="329" t="s">
        <v>157</v>
      </c>
      <c r="B224" s="292"/>
      <c r="C224" s="292"/>
      <c r="D224" s="296">
        <f>SUM(D222:D223)</f>
        <v>0</v>
      </c>
      <c r="E224" s="296">
        <f>SUM(E222:E223)</f>
        <v>0</v>
      </c>
      <c r="F224" s="293">
        <f t="shared" si="10"/>
        <v>0</v>
      </c>
      <c r="G224" s="29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row>
    <row r="225" spans="1:847" s="123" customFormat="1" ht="18.5" x14ac:dyDescent="0.45">
      <c r="A225" s="334" t="s">
        <v>158</v>
      </c>
      <c r="B225" s="170"/>
      <c r="C225" s="170"/>
      <c r="D225" s="147"/>
      <c r="E225" s="147"/>
      <c r="F225" s="192"/>
      <c r="G225" s="140"/>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row>
    <row r="226" spans="1:847" s="123" customFormat="1" ht="18.5" x14ac:dyDescent="0.45">
      <c r="A226" s="170" t="s">
        <v>148</v>
      </c>
      <c r="B226" s="170" t="s">
        <v>149</v>
      </c>
      <c r="C226" s="170"/>
      <c r="D226" s="147">
        <v>0</v>
      </c>
      <c r="E226" s="147">
        <v>0</v>
      </c>
      <c r="F226" s="192"/>
      <c r="G226" s="140"/>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row>
    <row r="227" spans="1:847" s="123" customFormat="1" ht="18.5" x14ac:dyDescent="0.45">
      <c r="A227" s="170" t="s">
        <v>148</v>
      </c>
      <c r="B227" s="170" t="s">
        <v>149</v>
      </c>
      <c r="C227" s="170"/>
      <c r="D227" s="147">
        <v>0</v>
      </c>
      <c r="E227" s="147">
        <v>0</v>
      </c>
      <c r="F227" s="192"/>
      <c r="G227" s="140"/>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row>
    <row r="228" spans="1:847" s="123" customFormat="1" ht="18.5" x14ac:dyDescent="0.45">
      <c r="A228" s="329" t="s">
        <v>159</v>
      </c>
      <c r="B228" s="292"/>
      <c r="C228" s="292"/>
      <c r="D228" s="296">
        <f>SUM(D226:D227)</f>
        <v>0</v>
      </c>
      <c r="E228" s="296">
        <f>SUM(E226:E227)</f>
        <v>0</v>
      </c>
      <c r="F228" s="293">
        <f t="shared" si="10"/>
        <v>0</v>
      </c>
      <c r="G228" s="294"/>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row>
    <row r="229" spans="1:847" s="123" customFormat="1" ht="18.5" x14ac:dyDescent="0.45">
      <c r="A229" s="334" t="s">
        <v>160</v>
      </c>
      <c r="B229" s="170"/>
      <c r="C229" s="170"/>
      <c r="D229" s="147"/>
      <c r="E229" s="147"/>
      <c r="F229" s="192"/>
      <c r="G229" s="140"/>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row>
    <row r="230" spans="1:847" s="123" customFormat="1" ht="18.5" x14ac:dyDescent="0.45">
      <c r="A230" s="170" t="s">
        <v>148</v>
      </c>
      <c r="B230" s="170" t="s">
        <v>149</v>
      </c>
      <c r="C230" s="170"/>
      <c r="D230" s="147">
        <v>0</v>
      </c>
      <c r="E230" s="147">
        <v>0</v>
      </c>
      <c r="F230" s="192"/>
      <c r="G230" s="14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row>
    <row r="231" spans="1:847" s="123" customFormat="1" ht="18.5" x14ac:dyDescent="0.45">
      <c r="A231" s="170" t="s">
        <v>148</v>
      </c>
      <c r="B231" s="170" t="s">
        <v>149</v>
      </c>
      <c r="C231" s="170"/>
      <c r="D231" s="147">
        <v>0</v>
      </c>
      <c r="E231" s="147">
        <v>0</v>
      </c>
      <c r="F231" s="192"/>
      <c r="G231" s="140"/>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row>
    <row r="232" spans="1:847" s="123" customFormat="1" ht="24.75" customHeight="1" x14ac:dyDescent="0.45">
      <c r="A232" s="329" t="s">
        <v>161</v>
      </c>
      <c r="B232" s="292"/>
      <c r="C232" s="292"/>
      <c r="D232" s="296">
        <f>SUM(D230:D231)</f>
        <v>0</v>
      </c>
      <c r="E232" s="296">
        <f>SUM(E230:E231)</f>
        <v>0</v>
      </c>
      <c r="F232" s="293">
        <f t="shared" si="10"/>
        <v>0</v>
      </c>
      <c r="G232" s="294"/>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row>
    <row r="233" spans="1:847" s="123" customFormat="1" ht="18.5" x14ac:dyDescent="0.45">
      <c r="A233" s="347" t="s">
        <v>162</v>
      </c>
      <c r="B233" s="171"/>
      <c r="C233" s="171"/>
      <c r="D233" s="150"/>
      <c r="E233" s="150"/>
      <c r="F233" s="193"/>
      <c r="G233" s="142"/>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row>
    <row r="234" spans="1:847" s="123" customFormat="1" ht="18.5" x14ac:dyDescent="0.45">
      <c r="A234" s="347" t="s">
        <v>163</v>
      </c>
      <c r="B234" s="171"/>
      <c r="C234" s="171"/>
      <c r="D234" s="149"/>
      <c r="E234" s="149"/>
      <c r="F234" s="193"/>
      <c r="G234" s="142"/>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row>
    <row r="235" spans="1:847" s="123" customFormat="1" ht="18.5" x14ac:dyDescent="0.45">
      <c r="A235" s="171" t="s">
        <v>148</v>
      </c>
      <c r="B235" s="171" t="s">
        <v>149</v>
      </c>
      <c r="C235" s="171"/>
      <c r="D235" s="149">
        <v>0</v>
      </c>
      <c r="E235" s="149">
        <v>0</v>
      </c>
      <c r="F235" s="193"/>
      <c r="G235" s="142"/>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row>
    <row r="236" spans="1:847" s="123" customFormat="1" ht="18.5" x14ac:dyDescent="0.45">
      <c r="A236" s="171" t="s">
        <v>148</v>
      </c>
      <c r="B236" s="171" t="s">
        <v>149</v>
      </c>
      <c r="C236" s="171"/>
      <c r="D236" s="149">
        <v>0</v>
      </c>
      <c r="E236" s="149">
        <v>0</v>
      </c>
      <c r="F236" s="193"/>
      <c r="G236" s="142"/>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row>
    <row r="237" spans="1:847" s="123" customFormat="1" ht="18.5" x14ac:dyDescent="0.45">
      <c r="A237" s="349" t="s">
        <v>164</v>
      </c>
      <c r="B237" s="316"/>
      <c r="C237" s="316"/>
      <c r="D237" s="256">
        <f>SUM(D235:D236)</f>
        <v>0</v>
      </c>
      <c r="E237" s="256">
        <f>SUM(E235:E236)</f>
        <v>0</v>
      </c>
      <c r="F237" s="297">
        <f>E237-D237</f>
        <v>0</v>
      </c>
      <c r="G237" s="31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row>
    <row r="238" spans="1:847" s="123" customFormat="1" ht="18.5" x14ac:dyDescent="0.45">
      <c r="A238" s="347" t="s">
        <v>165</v>
      </c>
      <c r="B238" s="171"/>
      <c r="C238" s="171"/>
      <c r="D238" s="149"/>
      <c r="E238" s="149"/>
      <c r="F238" s="194"/>
      <c r="G238" s="142"/>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row>
    <row r="239" spans="1:847" s="123" customFormat="1" ht="18.5" x14ac:dyDescent="0.45">
      <c r="A239" s="171" t="s">
        <v>148</v>
      </c>
      <c r="B239" s="171" t="s">
        <v>149</v>
      </c>
      <c r="C239" s="171"/>
      <c r="D239" s="149">
        <v>0</v>
      </c>
      <c r="E239" s="149">
        <v>0</v>
      </c>
      <c r="F239" s="194"/>
      <c r="G239" s="142"/>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row>
    <row r="240" spans="1:847" s="123" customFormat="1" ht="18.5" x14ac:dyDescent="0.45">
      <c r="A240" s="171" t="s">
        <v>148</v>
      </c>
      <c r="B240" s="171" t="s">
        <v>149</v>
      </c>
      <c r="C240" s="171"/>
      <c r="D240" s="149">
        <v>0</v>
      </c>
      <c r="E240" s="149">
        <v>0</v>
      </c>
      <c r="F240" s="194"/>
      <c r="G240" s="142"/>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row>
    <row r="241" spans="1:847" s="123" customFormat="1" ht="18.5" x14ac:dyDescent="0.45">
      <c r="A241" s="349" t="s">
        <v>166</v>
      </c>
      <c r="B241" s="316"/>
      <c r="C241" s="316"/>
      <c r="D241" s="256">
        <f>SUM(D239:D240)</f>
        <v>0</v>
      </c>
      <c r="E241" s="256">
        <f>SUM(E239:E240)</f>
        <v>0</v>
      </c>
      <c r="F241" s="297">
        <f t="shared" ref="F241:F245" si="11">E241-D241</f>
        <v>0</v>
      </c>
      <c r="G241" s="317"/>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row>
    <row r="242" spans="1:847" s="123" customFormat="1" ht="18.5" x14ac:dyDescent="0.45">
      <c r="A242" s="347" t="s">
        <v>167</v>
      </c>
      <c r="B242" s="171"/>
      <c r="C242" s="171"/>
      <c r="D242" s="149"/>
      <c r="E242" s="149"/>
      <c r="F242" s="194"/>
      <c r="G242" s="1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row>
    <row r="243" spans="1:847" s="123" customFormat="1" ht="18.5" x14ac:dyDescent="0.45">
      <c r="A243" s="171" t="s">
        <v>148</v>
      </c>
      <c r="B243" s="171" t="s">
        <v>149</v>
      </c>
      <c r="C243" s="171"/>
      <c r="D243" s="149">
        <v>0</v>
      </c>
      <c r="E243" s="149">
        <v>0</v>
      </c>
      <c r="F243" s="194"/>
      <c r="G243" s="142"/>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row>
    <row r="244" spans="1:847" s="123" customFormat="1" ht="18.5" x14ac:dyDescent="0.45">
      <c r="A244" s="171" t="s">
        <v>148</v>
      </c>
      <c r="B244" s="171" t="s">
        <v>149</v>
      </c>
      <c r="C244" s="171"/>
      <c r="D244" s="149">
        <v>0</v>
      </c>
      <c r="E244" s="149">
        <v>0</v>
      </c>
      <c r="F244" s="194"/>
      <c r="G244" s="142"/>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row>
    <row r="245" spans="1:847" s="2" customFormat="1" ht="18.5" x14ac:dyDescent="0.45">
      <c r="A245" s="349" t="s">
        <v>168</v>
      </c>
      <c r="B245" s="316"/>
      <c r="C245" s="316"/>
      <c r="D245" s="256">
        <f>SUM(D243:D244)</f>
        <v>0</v>
      </c>
      <c r="E245" s="256">
        <f>SUM(E243:E244)</f>
        <v>0</v>
      </c>
      <c r="F245" s="297">
        <f t="shared" si="11"/>
        <v>0</v>
      </c>
      <c r="G245" s="317"/>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row>
    <row r="246" spans="1:847" s="2" customFormat="1" ht="18.5" x14ac:dyDescent="0.45">
      <c r="A246" s="332" t="s">
        <v>169</v>
      </c>
      <c r="B246" s="178"/>
      <c r="C246" s="178"/>
      <c r="D246" s="251">
        <f>D211+D216+D220+D224+D228+D232+D237+D241+D245</f>
        <v>0</v>
      </c>
      <c r="E246" s="251">
        <f>E211+E216+E220+E224+E228+E232+E237+E241+E245</f>
        <v>0</v>
      </c>
      <c r="F246" s="346">
        <f>E246-D246</f>
        <v>0</v>
      </c>
      <c r="G246" s="250"/>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row>
    <row r="247" spans="1:847" s="2" customFormat="1" ht="18.5" x14ac:dyDescent="0.45">
      <c r="A247" s="277"/>
      <c r="B247" s="187"/>
      <c r="C247" s="187"/>
      <c r="D247" s="151"/>
      <c r="E247" s="151"/>
      <c r="F247" s="385"/>
      <c r="G247" s="27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row>
    <row r="248" spans="1:847" s="369" customFormat="1" ht="30" customHeight="1" x14ac:dyDescent="0.5">
      <c r="A248" s="365" t="s">
        <v>170</v>
      </c>
      <c r="B248" s="366"/>
      <c r="C248" s="366"/>
      <c r="D248" s="251">
        <f>D64+D104+D144+D184+D206+D246</f>
        <v>0</v>
      </c>
      <c r="E248" s="251">
        <f>E64+E104+E144+E184+E206+E246</f>
        <v>0</v>
      </c>
      <c r="F248" s="386">
        <f>E248-D248</f>
        <v>0</v>
      </c>
      <c r="G248" s="367"/>
      <c r="H248" s="368"/>
      <c r="I248" s="368"/>
      <c r="J248" s="368"/>
      <c r="K248" s="368"/>
      <c r="L248" s="368"/>
      <c r="M248" s="368"/>
      <c r="N248" s="368"/>
      <c r="O248" s="368"/>
      <c r="P248" s="368"/>
      <c r="Q248" s="368"/>
      <c r="R248" s="368"/>
      <c r="S248" s="368"/>
      <c r="T248" s="368"/>
      <c r="U248" s="368"/>
      <c r="V248" s="368"/>
      <c r="W248" s="368"/>
      <c r="X248" s="368"/>
      <c r="Y248" s="368"/>
      <c r="Z248" s="368"/>
      <c r="AA248" s="368"/>
      <c r="AB248" s="368"/>
      <c r="AC248" s="368"/>
      <c r="AD248" s="368"/>
      <c r="AE248" s="368"/>
      <c r="AF248" s="368"/>
      <c r="AG248" s="368"/>
      <c r="AH248" s="368"/>
      <c r="AI248" s="368"/>
      <c r="AJ248" s="368"/>
      <c r="AK248" s="368"/>
      <c r="AL248" s="368"/>
      <c r="AM248" s="368"/>
      <c r="AN248" s="368"/>
      <c r="AO248" s="368"/>
      <c r="AP248" s="368"/>
      <c r="AQ248" s="368"/>
      <c r="AR248" s="368"/>
      <c r="AS248" s="368"/>
      <c r="AT248" s="368"/>
      <c r="AU248" s="368"/>
      <c r="AV248" s="368"/>
      <c r="AW248" s="368"/>
      <c r="AX248" s="368"/>
      <c r="AY248" s="368"/>
      <c r="AZ248" s="368"/>
      <c r="BA248" s="368"/>
      <c r="BB248" s="368"/>
      <c r="BC248" s="368"/>
      <c r="BD248" s="368"/>
      <c r="BE248" s="368"/>
      <c r="BF248" s="368"/>
      <c r="BG248" s="368"/>
      <c r="BH248" s="368"/>
      <c r="BI248" s="368"/>
      <c r="BJ248" s="368"/>
      <c r="BK248" s="368"/>
      <c r="BL248" s="368"/>
      <c r="BM248" s="368"/>
      <c r="BN248" s="368"/>
      <c r="BO248" s="368"/>
      <c r="BP248" s="368"/>
      <c r="BQ248" s="368"/>
      <c r="BR248" s="368"/>
      <c r="BS248" s="368"/>
      <c r="BT248" s="368"/>
      <c r="BU248" s="368"/>
      <c r="BV248" s="368"/>
      <c r="BW248" s="368"/>
      <c r="BX248" s="368"/>
      <c r="BY248" s="368"/>
      <c r="BZ248" s="368"/>
      <c r="CA248" s="368"/>
      <c r="CB248" s="368"/>
      <c r="CC248" s="368"/>
      <c r="CD248" s="368"/>
      <c r="CE248" s="368"/>
      <c r="CF248" s="368"/>
      <c r="CG248" s="368"/>
      <c r="CH248" s="368"/>
      <c r="CI248" s="368"/>
      <c r="CJ248" s="368"/>
      <c r="CK248" s="368"/>
      <c r="CL248" s="368"/>
      <c r="CM248" s="368"/>
      <c r="CN248" s="368"/>
      <c r="CO248" s="368"/>
      <c r="CP248" s="368"/>
      <c r="CQ248" s="368"/>
      <c r="CR248" s="368"/>
      <c r="CS248" s="368"/>
      <c r="CT248" s="368"/>
      <c r="CU248" s="368"/>
      <c r="CV248" s="368"/>
      <c r="CW248" s="368"/>
      <c r="CX248" s="368"/>
      <c r="CY248" s="368"/>
      <c r="CZ248" s="368"/>
      <c r="DA248" s="368"/>
      <c r="DB248" s="368"/>
      <c r="DC248" s="368"/>
      <c r="DD248" s="368"/>
      <c r="DE248" s="368"/>
      <c r="DF248" s="368"/>
      <c r="DG248" s="368"/>
      <c r="DH248" s="368"/>
      <c r="DI248" s="368"/>
      <c r="DJ248" s="368"/>
      <c r="DK248" s="368"/>
      <c r="DL248" s="368"/>
      <c r="DM248" s="368"/>
      <c r="DN248" s="368"/>
      <c r="DO248" s="368"/>
      <c r="DP248" s="368"/>
      <c r="DQ248" s="368"/>
      <c r="DR248" s="368"/>
      <c r="DS248" s="368"/>
      <c r="DT248" s="368"/>
      <c r="DU248" s="368"/>
      <c r="DV248" s="368"/>
      <c r="DW248" s="368"/>
      <c r="DX248" s="368"/>
      <c r="DY248" s="368"/>
      <c r="DZ248" s="368"/>
      <c r="EA248" s="368"/>
      <c r="EB248" s="368"/>
      <c r="EC248" s="368"/>
      <c r="ED248" s="368"/>
      <c r="EE248" s="368"/>
      <c r="EF248" s="368"/>
      <c r="EG248" s="368"/>
      <c r="EH248" s="368"/>
      <c r="EI248" s="368"/>
      <c r="EJ248" s="368"/>
      <c r="EK248" s="368"/>
      <c r="EL248" s="368"/>
      <c r="EM248" s="368"/>
      <c r="EN248" s="368"/>
      <c r="EO248" s="368"/>
      <c r="EP248" s="368"/>
      <c r="EQ248" s="368"/>
      <c r="ER248" s="368"/>
      <c r="ES248" s="368"/>
      <c r="ET248" s="368"/>
      <c r="EU248" s="368"/>
      <c r="EV248" s="368"/>
      <c r="EW248" s="368"/>
      <c r="EX248" s="368"/>
      <c r="EY248" s="368"/>
      <c r="EZ248" s="368"/>
      <c r="FA248" s="368"/>
      <c r="FB248" s="368"/>
      <c r="FC248" s="368"/>
      <c r="FD248" s="368"/>
      <c r="FE248" s="368"/>
      <c r="FF248" s="368"/>
      <c r="FG248" s="368"/>
      <c r="FH248" s="368"/>
      <c r="FI248" s="368"/>
      <c r="FJ248" s="368"/>
      <c r="FK248" s="368"/>
      <c r="FL248" s="368"/>
      <c r="FM248" s="368"/>
      <c r="FN248" s="368"/>
      <c r="FO248" s="368"/>
      <c r="FP248" s="368"/>
      <c r="FQ248" s="368"/>
      <c r="FR248" s="368"/>
      <c r="FS248" s="368"/>
      <c r="FT248" s="368"/>
      <c r="FU248" s="368"/>
      <c r="FV248" s="368"/>
      <c r="FW248" s="368"/>
      <c r="FX248" s="368"/>
      <c r="FY248" s="368"/>
      <c r="FZ248" s="368"/>
      <c r="GA248" s="368"/>
      <c r="GB248" s="368"/>
      <c r="GC248" s="368"/>
      <c r="GD248" s="368"/>
      <c r="GE248" s="368"/>
      <c r="GF248" s="368"/>
      <c r="GG248" s="368"/>
      <c r="GH248" s="368"/>
      <c r="GI248" s="368"/>
      <c r="GJ248" s="368"/>
      <c r="GK248" s="368"/>
      <c r="GL248" s="368"/>
      <c r="GM248" s="368"/>
      <c r="GN248" s="368"/>
      <c r="GO248" s="368"/>
      <c r="GP248" s="368"/>
      <c r="GQ248" s="368"/>
      <c r="GR248" s="368"/>
      <c r="GS248" s="368"/>
      <c r="GT248" s="368"/>
      <c r="GU248" s="368"/>
      <c r="GV248" s="368"/>
      <c r="GW248" s="368"/>
      <c r="GX248" s="368"/>
      <c r="GY248" s="368"/>
      <c r="GZ248" s="368"/>
      <c r="HA248" s="368"/>
      <c r="HB248" s="368"/>
      <c r="HC248" s="368"/>
      <c r="HD248" s="368"/>
      <c r="HE248" s="368"/>
      <c r="HF248" s="368"/>
      <c r="HG248" s="368"/>
      <c r="HH248" s="368"/>
      <c r="HI248" s="368"/>
      <c r="HJ248" s="368"/>
      <c r="HK248" s="368"/>
      <c r="HL248" s="368"/>
      <c r="HM248" s="368"/>
      <c r="HN248" s="368"/>
      <c r="HO248" s="368"/>
      <c r="HP248" s="368"/>
      <c r="HQ248" s="368"/>
      <c r="HR248" s="368"/>
      <c r="HS248" s="368"/>
      <c r="HT248" s="368"/>
      <c r="HU248" s="368"/>
      <c r="HV248" s="368"/>
      <c r="HW248" s="368"/>
      <c r="HX248" s="368"/>
      <c r="HY248" s="368"/>
      <c r="HZ248" s="368"/>
      <c r="IA248" s="368"/>
      <c r="IB248" s="368"/>
      <c r="IC248" s="368"/>
      <c r="ID248" s="368"/>
      <c r="IE248" s="368"/>
      <c r="IF248" s="368"/>
      <c r="IG248" s="368"/>
      <c r="IH248" s="368"/>
      <c r="II248" s="368"/>
      <c r="IJ248" s="368"/>
      <c r="IK248" s="368"/>
      <c r="IL248" s="368"/>
      <c r="IM248" s="368"/>
      <c r="IN248" s="368"/>
      <c r="IO248" s="368"/>
      <c r="IP248" s="368"/>
      <c r="IQ248" s="368"/>
      <c r="IR248" s="368"/>
      <c r="IS248" s="368"/>
      <c r="IT248" s="368"/>
      <c r="IU248" s="368"/>
      <c r="IV248" s="368"/>
      <c r="IW248" s="368"/>
      <c r="IX248" s="368"/>
      <c r="IY248" s="368"/>
      <c r="IZ248" s="368"/>
      <c r="JA248" s="368"/>
      <c r="JB248" s="368"/>
      <c r="JC248" s="368"/>
      <c r="JD248" s="368"/>
      <c r="JE248" s="368"/>
      <c r="JF248" s="368"/>
      <c r="JG248" s="368"/>
      <c r="JH248" s="368"/>
      <c r="JI248" s="368"/>
      <c r="JJ248" s="368"/>
      <c r="JK248" s="368"/>
      <c r="JL248" s="368"/>
      <c r="JM248" s="368"/>
      <c r="JN248" s="368"/>
      <c r="JO248" s="368"/>
      <c r="JP248" s="368"/>
      <c r="JQ248" s="368"/>
      <c r="JR248" s="368"/>
      <c r="JS248" s="368"/>
      <c r="JT248" s="368"/>
      <c r="JU248" s="368"/>
      <c r="JV248" s="368"/>
      <c r="JW248" s="368"/>
      <c r="JX248" s="368"/>
      <c r="JY248" s="368"/>
      <c r="JZ248" s="368"/>
      <c r="KA248" s="368"/>
      <c r="KB248" s="368"/>
      <c r="KC248" s="368"/>
      <c r="KD248" s="368"/>
      <c r="KE248" s="368"/>
      <c r="KF248" s="368"/>
      <c r="KG248" s="368"/>
      <c r="KH248" s="368"/>
      <c r="KI248" s="368"/>
      <c r="KJ248" s="368"/>
      <c r="KK248" s="368"/>
      <c r="KL248" s="368"/>
      <c r="KM248" s="368"/>
      <c r="KN248" s="368"/>
      <c r="KO248" s="368"/>
      <c r="KP248" s="368"/>
      <c r="KQ248" s="368"/>
      <c r="KR248" s="368"/>
      <c r="KS248" s="368"/>
      <c r="KT248" s="368"/>
      <c r="KU248" s="368"/>
      <c r="KV248" s="368"/>
      <c r="KW248" s="368"/>
      <c r="KX248" s="368"/>
      <c r="KY248" s="368"/>
      <c r="KZ248" s="368"/>
      <c r="LA248" s="368"/>
      <c r="LB248" s="368"/>
      <c r="LC248" s="368"/>
      <c r="LD248" s="368"/>
      <c r="LE248" s="368"/>
      <c r="LF248" s="368"/>
      <c r="LG248" s="368"/>
      <c r="LH248" s="368"/>
      <c r="LI248" s="368"/>
      <c r="LJ248" s="368"/>
      <c r="LK248" s="368"/>
      <c r="LL248" s="368"/>
      <c r="LM248" s="368"/>
      <c r="LN248" s="368"/>
      <c r="LO248" s="368"/>
      <c r="LP248" s="368"/>
      <c r="LQ248" s="368"/>
      <c r="LR248" s="368"/>
      <c r="LS248" s="368"/>
      <c r="LT248" s="368"/>
      <c r="LU248" s="368"/>
      <c r="LV248" s="368"/>
      <c r="LW248" s="368"/>
      <c r="LX248" s="368"/>
      <c r="LY248" s="368"/>
      <c r="LZ248" s="368"/>
      <c r="MA248" s="368"/>
      <c r="MB248" s="368"/>
      <c r="MC248" s="368"/>
      <c r="MD248" s="368"/>
      <c r="ME248" s="368"/>
      <c r="MF248" s="368"/>
      <c r="MG248" s="368"/>
      <c r="MH248" s="368"/>
      <c r="MI248" s="368"/>
      <c r="MJ248" s="368"/>
      <c r="MK248" s="368"/>
      <c r="ML248" s="368"/>
      <c r="MM248" s="368"/>
      <c r="MN248" s="368"/>
      <c r="MO248" s="368"/>
      <c r="MP248" s="368"/>
      <c r="MQ248" s="368"/>
      <c r="MR248" s="368"/>
      <c r="MS248" s="368"/>
      <c r="MT248" s="368"/>
      <c r="MU248" s="368"/>
      <c r="MV248" s="368"/>
      <c r="MW248" s="368"/>
      <c r="MX248" s="368"/>
      <c r="MY248" s="368"/>
      <c r="MZ248" s="368"/>
      <c r="NA248" s="368"/>
      <c r="NB248" s="368"/>
      <c r="NC248" s="368"/>
      <c r="ND248" s="368"/>
      <c r="NE248" s="368"/>
      <c r="NF248" s="368"/>
      <c r="NG248" s="368"/>
      <c r="NH248" s="368"/>
      <c r="NI248" s="368"/>
      <c r="NJ248" s="368"/>
      <c r="NK248" s="368"/>
      <c r="NL248" s="368"/>
      <c r="NM248" s="368"/>
      <c r="NN248" s="368"/>
      <c r="NO248" s="368"/>
      <c r="NP248" s="368"/>
      <c r="NQ248" s="368"/>
      <c r="NR248" s="368"/>
      <c r="NS248" s="368"/>
      <c r="NT248" s="368"/>
      <c r="NU248" s="368"/>
      <c r="NV248" s="368"/>
      <c r="NW248" s="368"/>
      <c r="NX248" s="368"/>
      <c r="NY248" s="368"/>
      <c r="NZ248" s="368"/>
      <c r="OA248" s="368"/>
      <c r="OB248" s="368"/>
      <c r="OC248" s="368"/>
      <c r="OD248" s="368"/>
      <c r="OE248" s="368"/>
      <c r="OF248" s="368"/>
      <c r="OG248" s="368"/>
      <c r="OH248" s="368"/>
      <c r="OI248" s="368"/>
      <c r="OJ248" s="368"/>
      <c r="OK248" s="368"/>
      <c r="OL248" s="368"/>
      <c r="OM248" s="368"/>
      <c r="ON248" s="368"/>
      <c r="OO248" s="368"/>
      <c r="OP248" s="368"/>
      <c r="OQ248" s="368"/>
      <c r="OR248" s="368"/>
      <c r="OS248" s="368"/>
      <c r="OT248" s="368"/>
      <c r="OU248" s="368"/>
      <c r="OV248" s="368"/>
      <c r="OW248" s="368"/>
      <c r="OX248" s="368"/>
      <c r="OY248" s="368"/>
      <c r="OZ248" s="368"/>
      <c r="PA248" s="368"/>
      <c r="PB248" s="368"/>
      <c r="PC248" s="368"/>
      <c r="PD248" s="368"/>
      <c r="PE248" s="368"/>
      <c r="PF248" s="368"/>
      <c r="PG248" s="368"/>
      <c r="PH248" s="368"/>
      <c r="PI248" s="368"/>
      <c r="PJ248" s="368"/>
      <c r="PK248" s="368"/>
      <c r="PL248" s="368"/>
      <c r="PM248" s="368"/>
      <c r="PN248" s="368"/>
      <c r="PO248" s="368"/>
      <c r="PP248" s="368"/>
      <c r="PQ248" s="368"/>
      <c r="PR248" s="368"/>
      <c r="PS248" s="368"/>
      <c r="PT248" s="368"/>
      <c r="PU248" s="368"/>
      <c r="PV248" s="368"/>
      <c r="PW248" s="368"/>
      <c r="PX248" s="368"/>
      <c r="PY248" s="368"/>
      <c r="PZ248" s="368"/>
      <c r="QA248" s="368"/>
      <c r="QB248" s="368"/>
      <c r="QC248" s="368"/>
      <c r="QD248" s="368"/>
      <c r="QE248" s="368"/>
      <c r="QF248" s="368"/>
      <c r="QG248" s="368"/>
      <c r="QH248" s="368"/>
      <c r="QI248" s="368"/>
      <c r="QJ248" s="368"/>
      <c r="QK248" s="368"/>
      <c r="QL248" s="368"/>
      <c r="QM248" s="368"/>
      <c r="QN248" s="368"/>
      <c r="QO248" s="368"/>
      <c r="QP248" s="368"/>
      <c r="QQ248" s="368"/>
      <c r="QR248" s="368"/>
      <c r="QS248" s="368"/>
      <c r="QT248" s="368"/>
      <c r="QU248" s="368"/>
      <c r="QV248" s="368"/>
      <c r="QW248" s="368"/>
      <c r="QX248" s="368"/>
      <c r="QY248" s="368"/>
      <c r="QZ248" s="368"/>
      <c r="RA248" s="368"/>
      <c r="RB248" s="368"/>
      <c r="RC248" s="368"/>
      <c r="RD248" s="368"/>
      <c r="RE248" s="368"/>
      <c r="RF248" s="368"/>
      <c r="RG248" s="368"/>
      <c r="RH248" s="368"/>
      <c r="RI248" s="368"/>
      <c r="RJ248" s="368"/>
      <c r="RK248" s="368"/>
      <c r="RL248" s="368"/>
      <c r="RM248" s="368"/>
      <c r="RN248" s="368"/>
      <c r="RO248" s="368"/>
      <c r="RP248" s="368"/>
      <c r="RQ248" s="368"/>
      <c r="RR248" s="368"/>
      <c r="RS248" s="368"/>
      <c r="RT248" s="368"/>
      <c r="RU248" s="368"/>
      <c r="RV248" s="368"/>
      <c r="RW248" s="368"/>
      <c r="RX248" s="368"/>
      <c r="RY248" s="368"/>
      <c r="RZ248" s="368"/>
      <c r="SA248" s="368"/>
      <c r="SB248" s="368"/>
      <c r="SC248" s="368"/>
      <c r="SD248" s="368"/>
      <c r="SE248" s="368"/>
      <c r="SF248" s="368"/>
      <c r="SG248" s="368"/>
      <c r="SH248" s="368"/>
      <c r="SI248" s="368"/>
      <c r="SJ248" s="368"/>
      <c r="SK248" s="368"/>
      <c r="SL248" s="368"/>
      <c r="SM248" s="368"/>
      <c r="SN248" s="368"/>
      <c r="SO248" s="368"/>
      <c r="SP248" s="368"/>
      <c r="SQ248" s="368"/>
      <c r="SR248" s="368"/>
      <c r="SS248" s="368"/>
      <c r="ST248" s="368"/>
      <c r="SU248" s="368"/>
      <c r="SV248" s="368"/>
      <c r="SW248" s="368"/>
      <c r="SX248" s="368"/>
      <c r="SY248" s="368"/>
      <c r="SZ248" s="368"/>
      <c r="TA248" s="368"/>
      <c r="TB248" s="368"/>
      <c r="TC248" s="368"/>
      <c r="TD248" s="368"/>
      <c r="TE248" s="368"/>
      <c r="TF248" s="368"/>
      <c r="TG248" s="368"/>
      <c r="TH248" s="368"/>
      <c r="TI248" s="368"/>
      <c r="TJ248" s="368"/>
      <c r="TK248" s="368"/>
      <c r="TL248" s="368"/>
      <c r="TM248" s="368"/>
      <c r="TN248" s="368"/>
      <c r="TO248" s="368"/>
      <c r="TP248" s="368"/>
      <c r="TQ248" s="368"/>
      <c r="TR248" s="368"/>
      <c r="TS248" s="368"/>
      <c r="TT248" s="368"/>
      <c r="TU248" s="368"/>
      <c r="TV248" s="368"/>
      <c r="TW248" s="368"/>
      <c r="TX248" s="368"/>
      <c r="TY248" s="368"/>
      <c r="TZ248" s="368"/>
      <c r="UA248" s="368"/>
      <c r="UB248" s="368"/>
      <c r="UC248" s="368"/>
      <c r="UD248" s="368"/>
      <c r="UE248" s="368"/>
      <c r="UF248" s="368"/>
      <c r="UG248" s="368"/>
      <c r="UH248" s="368"/>
      <c r="UI248" s="368"/>
      <c r="UJ248" s="368"/>
      <c r="UK248" s="368"/>
      <c r="UL248" s="368"/>
      <c r="UM248" s="368"/>
      <c r="UN248" s="368"/>
      <c r="UO248" s="368"/>
      <c r="UP248" s="368"/>
      <c r="UQ248" s="368"/>
      <c r="UR248" s="368"/>
      <c r="US248" s="368"/>
      <c r="UT248" s="368"/>
      <c r="UU248" s="368"/>
      <c r="UV248" s="368"/>
      <c r="UW248" s="368"/>
      <c r="UX248" s="368"/>
      <c r="UY248" s="368"/>
      <c r="UZ248" s="368"/>
      <c r="VA248" s="368"/>
      <c r="VB248" s="368"/>
      <c r="VC248" s="368"/>
      <c r="VD248" s="368"/>
      <c r="VE248" s="368"/>
      <c r="VF248" s="368"/>
      <c r="VG248" s="368"/>
      <c r="VH248" s="368"/>
      <c r="VI248" s="368"/>
      <c r="VJ248" s="368"/>
      <c r="VK248" s="368"/>
      <c r="VL248" s="368"/>
      <c r="VM248" s="368"/>
      <c r="VN248" s="368"/>
      <c r="VO248" s="368"/>
      <c r="VP248" s="368"/>
      <c r="VQ248" s="368"/>
      <c r="VR248" s="368"/>
      <c r="VS248" s="368"/>
      <c r="VT248" s="368"/>
      <c r="VU248" s="368"/>
      <c r="VV248" s="368"/>
      <c r="VW248" s="368"/>
      <c r="VX248" s="368"/>
      <c r="VY248" s="368"/>
      <c r="VZ248" s="368"/>
      <c r="WA248" s="368"/>
      <c r="WB248" s="368"/>
      <c r="WC248" s="368"/>
      <c r="WD248" s="368"/>
      <c r="WE248" s="368"/>
      <c r="WF248" s="368"/>
      <c r="WG248" s="368"/>
      <c r="WH248" s="368"/>
      <c r="WI248" s="368"/>
      <c r="WJ248" s="368"/>
      <c r="WK248" s="368"/>
      <c r="WL248" s="368"/>
      <c r="WM248" s="368"/>
      <c r="WN248" s="368"/>
      <c r="WO248" s="368"/>
      <c r="WP248" s="368"/>
      <c r="WQ248" s="368"/>
      <c r="WR248" s="368"/>
      <c r="WS248" s="368"/>
      <c r="WT248" s="368"/>
      <c r="WU248" s="368"/>
      <c r="WV248" s="368"/>
      <c r="WW248" s="368"/>
      <c r="WX248" s="368"/>
      <c r="WY248" s="368"/>
      <c r="WZ248" s="368"/>
      <c r="XA248" s="368"/>
      <c r="XB248" s="368"/>
      <c r="XC248" s="368"/>
      <c r="XD248" s="368"/>
      <c r="XE248" s="368"/>
      <c r="XF248" s="368"/>
      <c r="XG248" s="368"/>
      <c r="XH248" s="368"/>
      <c r="XI248" s="368"/>
      <c r="XJ248" s="368"/>
      <c r="XK248" s="368"/>
      <c r="XL248" s="368"/>
      <c r="XM248" s="368"/>
      <c r="XN248" s="368"/>
      <c r="XO248" s="368"/>
      <c r="XP248" s="368"/>
      <c r="XQ248" s="368"/>
      <c r="XR248" s="368"/>
      <c r="XS248" s="368"/>
      <c r="XT248" s="368"/>
      <c r="XU248" s="368"/>
      <c r="XV248" s="368"/>
      <c r="XW248" s="368"/>
      <c r="XX248" s="368"/>
      <c r="XY248" s="368"/>
      <c r="XZ248" s="368"/>
      <c r="YA248" s="368"/>
      <c r="YB248" s="368"/>
      <c r="YC248" s="368"/>
      <c r="YD248" s="368"/>
      <c r="YE248" s="368"/>
      <c r="YF248" s="368"/>
      <c r="YG248" s="368"/>
      <c r="YH248" s="368"/>
      <c r="YI248" s="368"/>
      <c r="YJ248" s="368"/>
      <c r="YK248" s="368"/>
      <c r="YL248" s="368"/>
      <c r="YM248" s="368"/>
      <c r="YN248" s="368"/>
      <c r="YO248" s="368"/>
      <c r="YP248" s="368"/>
      <c r="YQ248" s="368"/>
      <c r="YR248" s="368"/>
      <c r="YS248" s="368"/>
      <c r="YT248" s="368"/>
      <c r="YU248" s="368"/>
      <c r="YV248" s="368"/>
      <c r="YW248" s="368"/>
      <c r="YX248" s="368"/>
      <c r="YY248" s="368"/>
      <c r="YZ248" s="368"/>
      <c r="ZA248" s="368"/>
      <c r="ZB248" s="368"/>
      <c r="ZC248" s="368"/>
      <c r="ZD248" s="368"/>
      <c r="ZE248" s="368"/>
      <c r="ZF248" s="368"/>
      <c r="ZG248" s="368"/>
      <c r="ZH248" s="368"/>
      <c r="ZI248" s="368"/>
      <c r="ZJ248" s="368"/>
      <c r="ZK248" s="368"/>
      <c r="ZL248" s="368"/>
      <c r="ZM248" s="368"/>
      <c r="ZN248" s="368"/>
      <c r="ZO248" s="368"/>
      <c r="ZP248" s="368"/>
      <c r="ZQ248" s="368"/>
      <c r="ZR248" s="368"/>
      <c r="ZS248" s="368"/>
      <c r="ZT248" s="368"/>
      <c r="ZU248" s="368"/>
      <c r="ZV248" s="368"/>
      <c r="ZW248" s="368"/>
      <c r="ZX248" s="368"/>
      <c r="ZY248" s="368"/>
      <c r="ZZ248" s="368"/>
      <c r="AAA248" s="368"/>
      <c r="AAB248" s="368"/>
      <c r="AAC248" s="368"/>
      <c r="AAD248" s="368"/>
      <c r="AAE248" s="368"/>
      <c r="AAF248" s="368"/>
      <c r="AAG248" s="368"/>
      <c r="AAH248" s="368"/>
      <c r="AAI248" s="368"/>
      <c r="AAJ248" s="368"/>
      <c r="AAK248" s="368"/>
      <c r="AAL248" s="368"/>
      <c r="AAM248" s="368"/>
      <c r="AAN248" s="368"/>
      <c r="AAO248" s="368"/>
      <c r="AAP248" s="368"/>
      <c r="AAQ248" s="368"/>
      <c r="AAR248" s="368"/>
      <c r="AAS248" s="368"/>
      <c r="AAT248" s="368"/>
      <c r="AAU248" s="368"/>
      <c r="AAV248" s="368"/>
      <c r="AAW248" s="368"/>
      <c r="AAX248" s="368"/>
      <c r="AAY248" s="368"/>
      <c r="AAZ248" s="368"/>
      <c r="ABA248" s="368"/>
      <c r="ABB248" s="368"/>
      <c r="ABC248" s="368"/>
      <c r="ABD248" s="368"/>
      <c r="ABE248" s="368"/>
      <c r="ABF248" s="368"/>
      <c r="ABG248" s="368"/>
      <c r="ABH248" s="368"/>
      <c r="ABI248" s="368"/>
      <c r="ABJ248" s="368"/>
      <c r="ABK248" s="368"/>
      <c r="ABL248" s="368"/>
      <c r="ABM248" s="368"/>
      <c r="ABN248" s="368"/>
      <c r="ABO248" s="368"/>
      <c r="ABP248" s="368"/>
      <c r="ABQ248" s="368"/>
      <c r="ABR248" s="368"/>
      <c r="ABS248" s="368"/>
      <c r="ABT248" s="368"/>
      <c r="ABU248" s="368"/>
      <c r="ABV248" s="368"/>
      <c r="ABW248" s="368"/>
      <c r="ABX248" s="368"/>
      <c r="ABY248" s="368"/>
      <c r="ABZ248" s="368"/>
      <c r="ACA248" s="368"/>
      <c r="ACB248" s="368"/>
      <c r="ACC248" s="368"/>
      <c r="ACD248" s="368"/>
      <c r="ACE248" s="368"/>
      <c r="ACF248" s="368"/>
      <c r="ACG248" s="368"/>
      <c r="ACH248" s="368"/>
      <c r="ACI248" s="368"/>
      <c r="ACJ248" s="368"/>
      <c r="ACK248" s="368"/>
      <c r="ACL248" s="368"/>
      <c r="ACM248" s="368"/>
      <c r="ACN248" s="368"/>
      <c r="ACO248" s="368"/>
      <c r="ACP248" s="368"/>
      <c r="ACQ248" s="368"/>
      <c r="ACR248" s="368"/>
      <c r="ACS248" s="368"/>
      <c r="ACT248" s="368"/>
      <c r="ACU248" s="368"/>
      <c r="ACV248" s="368"/>
      <c r="ACW248" s="368"/>
      <c r="ACX248" s="368"/>
      <c r="ACY248" s="368"/>
      <c r="ACZ248" s="368"/>
      <c r="ADA248" s="368"/>
      <c r="ADB248" s="368"/>
      <c r="ADC248" s="368"/>
      <c r="ADD248" s="368"/>
      <c r="ADE248" s="368"/>
      <c r="ADF248" s="368"/>
      <c r="ADG248" s="368"/>
      <c r="ADH248" s="368"/>
      <c r="ADI248" s="368"/>
      <c r="ADJ248" s="368"/>
      <c r="ADK248" s="368"/>
      <c r="ADL248" s="368"/>
      <c r="ADM248" s="368"/>
      <c r="ADN248" s="368"/>
      <c r="ADO248" s="368"/>
      <c r="ADP248" s="368"/>
      <c r="ADQ248" s="368"/>
      <c r="ADR248" s="368"/>
      <c r="ADS248" s="368"/>
      <c r="ADT248" s="368"/>
      <c r="ADU248" s="368"/>
      <c r="ADV248" s="368"/>
      <c r="ADW248" s="368"/>
      <c r="ADX248" s="368"/>
      <c r="ADY248" s="368"/>
      <c r="ADZ248" s="368"/>
      <c r="AEA248" s="368"/>
      <c r="AEB248" s="368"/>
      <c r="AEC248" s="368"/>
      <c r="AED248" s="368"/>
      <c r="AEE248" s="368"/>
      <c r="AEF248" s="368"/>
      <c r="AEG248" s="368"/>
      <c r="AEH248" s="368"/>
      <c r="AEI248" s="368"/>
      <c r="AEJ248" s="368"/>
      <c r="AEK248" s="368"/>
      <c r="AEL248" s="368"/>
      <c r="AEM248" s="368"/>
      <c r="AEN248" s="368"/>
      <c r="AEO248" s="368"/>
      <c r="AEP248" s="368"/>
      <c r="AEQ248" s="368"/>
      <c r="AER248" s="368"/>
      <c r="AES248" s="368"/>
      <c r="AET248" s="368"/>
      <c r="AEU248" s="368"/>
      <c r="AEV248" s="368"/>
      <c r="AEW248" s="368"/>
      <c r="AEX248" s="368"/>
      <c r="AEY248" s="368"/>
      <c r="AEZ248" s="368"/>
      <c r="AFA248" s="368"/>
      <c r="AFB248" s="368"/>
      <c r="AFC248" s="368"/>
      <c r="AFD248" s="368"/>
      <c r="AFE248" s="368"/>
      <c r="AFF248" s="368"/>
      <c r="AFG248" s="368"/>
      <c r="AFH248" s="368"/>
      <c r="AFI248" s="368"/>
      <c r="AFJ248" s="368"/>
      <c r="AFK248" s="368"/>
      <c r="AFL248" s="368"/>
      <c r="AFM248" s="368"/>
      <c r="AFN248" s="368"/>
      <c r="AFO248" s="368"/>
    </row>
    <row r="249" spans="1:847" s="374" customFormat="1" ht="21" x14ac:dyDescent="0.5">
      <c r="A249" s="370" t="s">
        <v>171</v>
      </c>
      <c r="B249" s="371"/>
      <c r="C249" s="372"/>
      <c r="D249" s="387">
        <f>D248*0.9</f>
        <v>0</v>
      </c>
      <c r="E249" s="387">
        <f>E248*0.9</f>
        <v>0</v>
      </c>
      <c r="F249" s="387"/>
      <c r="G249" s="373"/>
      <c r="H249" s="368"/>
      <c r="I249" s="368"/>
      <c r="J249" s="368"/>
      <c r="K249" s="368"/>
      <c r="L249" s="368"/>
      <c r="M249" s="368"/>
      <c r="N249" s="368"/>
      <c r="O249" s="368"/>
      <c r="P249" s="368"/>
      <c r="Q249" s="368"/>
      <c r="R249" s="368"/>
      <c r="S249" s="368"/>
      <c r="T249" s="368"/>
      <c r="U249" s="368"/>
      <c r="V249" s="368"/>
      <c r="W249" s="368"/>
      <c r="X249" s="368"/>
      <c r="Y249" s="368"/>
      <c r="Z249" s="368"/>
      <c r="AA249" s="368"/>
      <c r="AB249" s="368"/>
      <c r="AC249" s="368"/>
      <c r="AD249" s="368"/>
      <c r="AE249" s="368"/>
      <c r="AF249" s="368"/>
      <c r="AG249" s="368"/>
      <c r="AH249" s="368"/>
      <c r="AI249" s="368"/>
      <c r="AJ249" s="368"/>
      <c r="AK249" s="368"/>
      <c r="AL249" s="368"/>
      <c r="AM249" s="368"/>
      <c r="AN249" s="368"/>
      <c r="AO249" s="368"/>
      <c r="AP249" s="368"/>
      <c r="AQ249" s="368"/>
      <c r="AR249" s="368"/>
      <c r="AS249" s="368"/>
      <c r="AT249" s="368"/>
      <c r="AU249" s="368"/>
      <c r="AV249" s="368"/>
      <c r="AW249" s="368"/>
      <c r="AX249" s="368"/>
      <c r="AY249" s="368"/>
      <c r="AZ249" s="368"/>
      <c r="BA249" s="368"/>
      <c r="BB249" s="368"/>
      <c r="BC249" s="368"/>
      <c r="BD249" s="368"/>
      <c r="BE249" s="368"/>
      <c r="BF249" s="368"/>
      <c r="BG249" s="368"/>
      <c r="BH249" s="368"/>
      <c r="BI249" s="368"/>
      <c r="BJ249" s="368"/>
      <c r="BK249" s="368"/>
      <c r="BL249" s="368"/>
      <c r="BM249" s="368"/>
      <c r="BN249" s="368"/>
      <c r="BO249" s="368"/>
      <c r="BP249" s="368"/>
      <c r="BQ249" s="368"/>
      <c r="BR249" s="368"/>
      <c r="BS249" s="368"/>
      <c r="BT249" s="368"/>
      <c r="BU249" s="368"/>
      <c r="BV249" s="368"/>
      <c r="BW249" s="368"/>
      <c r="BX249" s="368"/>
      <c r="BY249" s="368"/>
      <c r="BZ249" s="368"/>
      <c r="CA249" s="368"/>
      <c r="CB249" s="368"/>
      <c r="CC249" s="368"/>
      <c r="CD249" s="368"/>
      <c r="CE249" s="368"/>
      <c r="CF249" s="368"/>
      <c r="CG249" s="368"/>
      <c r="CH249" s="368"/>
      <c r="CI249" s="368"/>
      <c r="CJ249" s="368"/>
      <c r="CK249" s="368"/>
      <c r="CL249" s="368"/>
      <c r="CM249" s="368"/>
      <c r="CN249" s="368"/>
      <c r="CO249" s="368"/>
      <c r="CP249" s="368"/>
      <c r="CQ249" s="368"/>
      <c r="CR249" s="368"/>
      <c r="CS249" s="368"/>
      <c r="CT249" s="368"/>
      <c r="CU249" s="368"/>
      <c r="CV249" s="368"/>
      <c r="CW249" s="368"/>
      <c r="CX249" s="368"/>
      <c r="CY249" s="368"/>
      <c r="CZ249" s="368"/>
      <c r="DA249" s="368"/>
      <c r="DB249" s="368"/>
      <c r="DC249" s="368"/>
      <c r="DD249" s="368"/>
      <c r="DE249" s="368"/>
      <c r="DF249" s="368"/>
      <c r="DG249" s="368"/>
      <c r="DH249" s="368"/>
      <c r="DI249" s="368"/>
      <c r="DJ249" s="368"/>
      <c r="DK249" s="368"/>
      <c r="DL249" s="368"/>
      <c r="DM249" s="368"/>
      <c r="DN249" s="368"/>
      <c r="DO249" s="368"/>
      <c r="DP249" s="368"/>
      <c r="DQ249" s="368"/>
      <c r="DR249" s="368"/>
      <c r="DS249" s="368"/>
      <c r="DT249" s="368"/>
      <c r="DU249" s="368"/>
      <c r="DV249" s="368"/>
      <c r="DW249" s="368"/>
      <c r="DX249" s="368"/>
      <c r="DY249" s="368"/>
      <c r="DZ249" s="368"/>
      <c r="EA249" s="368"/>
      <c r="EB249" s="368"/>
      <c r="EC249" s="368"/>
      <c r="ED249" s="368"/>
      <c r="EE249" s="368"/>
      <c r="EF249" s="368"/>
      <c r="EG249" s="368"/>
      <c r="EH249" s="368"/>
      <c r="EI249" s="368"/>
      <c r="EJ249" s="368"/>
      <c r="EK249" s="368"/>
      <c r="EL249" s="368"/>
      <c r="EM249" s="368"/>
      <c r="EN249" s="368"/>
      <c r="EO249" s="368"/>
      <c r="EP249" s="368"/>
      <c r="EQ249" s="368"/>
      <c r="ER249" s="368"/>
      <c r="ES249" s="368"/>
      <c r="ET249" s="368"/>
      <c r="EU249" s="368"/>
      <c r="EV249" s="368"/>
      <c r="EW249" s="368"/>
      <c r="EX249" s="368"/>
      <c r="EY249" s="368"/>
      <c r="EZ249" s="368"/>
      <c r="FA249" s="368"/>
      <c r="FB249" s="368"/>
      <c r="FC249" s="368"/>
      <c r="FD249" s="368"/>
      <c r="FE249" s="368"/>
      <c r="FF249" s="368"/>
      <c r="FG249" s="368"/>
      <c r="FH249" s="368"/>
      <c r="FI249" s="368"/>
      <c r="FJ249" s="368"/>
      <c r="FK249" s="368"/>
      <c r="FL249" s="368"/>
      <c r="FM249" s="368"/>
      <c r="FN249" s="368"/>
      <c r="FO249" s="368"/>
      <c r="FP249" s="368"/>
      <c r="FQ249" s="368"/>
      <c r="FR249" s="368"/>
      <c r="FS249" s="368"/>
      <c r="FT249" s="368"/>
      <c r="FU249" s="368"/>
      <c r="FV249" s="368"/>
      <c r="FW249" s="368"/>
      <c r="FX249" s="368"/>
      <c r="FY249" s="368"/>
      <c r="FZ249" s="368"/>
      <c r="GA249" s="368"/>
      <c r="GB249" s="368"/>
      <c r="GC249" s="368"/>
      <c r="GD249" s="368"/>
      <c r="GE249" s="368"/>
      <c r="GF249" s="368"/>
      <c r="GG249" s="368"/>
      <c r="GH249" s="368"/>
      <c r="GI249" s="368"/>
      <c r="GJ249" s="368"/>
      <c r="GK249" s="368"/>
      <c r="GL249" s="368"/>
      <c r="GM249" s="368"/>
      <c r="GN249" s="368"/>
      <c r="GO249" s="368"/>
      <c r="GP249" s="368"/>
      <c r="GQ249" s="368"/>
      <c r="GR249" s="368"/>
      <c r="GS249" s="368"/>
      <c r="GT249" s="368"/>
      <c r="GU249" s="368"/>
      <c r="GV249" s="368"/>
      <c r="GW249" s="368"/>
      <c r="GX249" s="368"/>
      <c r="GY249" s="368"/>
      <c r="GZ249" s="368"/>
      <c r="HA249" s="368"/>
      <c r="HB249" s="368"/>
      <c r="HC249" s="368"/>
      <c r="HD249" s="368"/>
      <c r="HE249" s="368"/>
      <c r="HF249" s="368"/>
      <c r="HG249" s="368"/>
      <c r="HH249" s="368"/>
      <c r="HI249" s="368"/>
      <c r="HJ249" s="368"/>
      <c r="HK249" s="368"/>
      <c r="HL249" s="368"/>
      <c r="HM249" s="368"/>
      <c r="HN249" s="368"/>
      <c r="HO249" s="368"/>
      <c r="HP249" s="368"/>
      <c r="HQ249" s="368"/>
      <c r="HR249" s="368"/>
      <c r="HS249" s="368"/>
      <c r="HT249" s="368"/>
      <c r="HU249" s="368"/>
      <c r="HV249" s="368"/>
      <c r="HW249" s="368"/>
      <c r="HX249" s="368"/>
      <c r="HY249" s="368"/>
      <c r="HZ249" s="368"/>
      <c r="IA249" s="368"/>
      <c r="IB249" s="368"/>
      <c r="IC249" s="368"/>
      <c r="ID249" s="368"/>
      <c r="IE249" s="368"/>
      <c r="IF249" s="368"/>
      <c r="IG249" s="368"/>
      <c r="IH249" s="368"/>
      <c r="II249" s="368"/>
      <c r="IJ249" s="368"/>
      <c r="IK249" s="368"/>
      <c r="IL249" s="368"/>
      <c r="IM249" s="368"/>
      <c r="IN249" s="368"/>
      <c r="IO249" s="368"/>
      <c r="IP249" s="368"/>
      <c r="IQ249" s="368"/>
      <c r="IR249" s="368"/>
      <c r="IS249" s="368"/>
      <c r="IT249" s="368"/>
      <c r="IU249" s="368"/>
      <c r="IV249" s="368"/>
      <c r="IW249" s="368"/>
      <c r="IX249" s="368"/>
      <c r="IY249" s="368"/>
      <c r="IZ249" s="368"/>
      <c r="JA249" s="368"/>
      <c r="JB249" s="368"/>
      <c r="JC249" s="368"/>
      <c r="JD249" s="368"/>
      <c r="JE249" s="368"/>
      <c r="JF249" s="368"/>
      <c r="JG249" s="368"/>
      <c r="JH249" s="368"/>
      <c r="JI249" s="368"/>
      <c r="JJ249" s="368"/>
      <c r="JK249" s="368"/>
      <c r="JL249" s="368"/>
      <c r="JM249" s="368"/>
      <c r="JN249" s="368"/>
      <c r="JO249" s="368"/>
      <c r="JP249" s="368"/>
      <c r="JQ249" s="368"/>
      <c r="JR249" s="368"/>
      <c r="JS249" s="368"/>
      <c r="JT249" s="368"/>
      <c r="JU249" s="368"/>
      <c r="JV249" s="368"/>
      <c r="JW249" s="368"/>
      <c r="JX249" s="368"/>
      <c r="JY249" s="368"/>
      <c r="JZ249" s="368"/>
      <c r="KA249" s="368"/>
      <c r="KB249" s="368"/>
      <c r="KC249" s="368"/>
      <c r="KD249" s="368"/>
      <c r="KE249" s="368"/>
      <c r="KF249" s="368"/>
      <c r="KG249" s="368"/>
      <c r="KH249" s="368"/>
      <c r="KI249" s="368"/>
      <c r="KJ249" s="368"/>
      <c r="KK249" s="368"/>
      <c r="KL249" s="368"/>
      <c r="KM249" s="368"/>
      <c r="KN249" s="368"/>
      <c r="KO249" s="368"/>
      <c r="KP249" s="368"/>
      <c r="KQ249" s="368"/>
      <c r="KR249" s="368"/>
      <c r="KS249" s="368"/>
      <c r="KT249" s="368"/>
      <c r="KU249" s="368"/>
      <c r="KV249" s="368"/>
      <c r="KW249" s="368"/>
      <c r="KX249" s="368"/>
      <c r="KY249" s="368"/>
      <c r="KZ249" s="368"/>
      <c r="LA249" s="368"/>
      <c r="LB249" s="368"/>
      <c r="LC249" s="368"/>
      <c r="LD249" s="368"/>
      <c r="LE249" s="368"/>
      <c r="LF249" s="368"/>
      <c r="LG249" s="368"/>
      <c r="LH249" s="368"/>
      <c r="LI249" s="368"/>
      <c r="LJ249" s="368"/>
      <c r="LK249" s="368"/>
      <c r="LL249" s="368"/>
      <c r="LM249" s="368"/>
      <c r="LN249" s="368"/>
      <c r="LO249" s="368"/>
      <c r="LP249" s="368"/>
      <c r="LQ249" s="368"/>
      <c r="LR249" s="368"/>
      <c r="LS249" s="368"/>
      <c r="LT249" s="368"/>
      <c r="LU249" s="368"/>
      <c r="LV249" s="368"/>
      <c r="LW249" s="368"/>
      <c r="LX249" s="368"/>
      <c r="LY249" s="368"/>
      <c r="LZ249" s="368"/>
      <c r="MA249" s="368"/>
      <c r="MB249" s="368"/>
      <c r="MC249" s="368"/>
      <c r="MD249" s="368"/>
      <c r="ME249" s="368"/>
      <c r="MF249" s="368"/>
      <c r="MG249" s="368"/>
      <c r="MH249" s="368"/>
      <c r="MI249" s="368"/>
      <c r="MJ249" s="368"/>
      <c r="MK249" s="368"/>
      <c r="ML249" s="368"/>
      <c r="MM249" s="368"/>
      <c r="MN249" s="368"/>
      <c r="MO249" s="368"/>
      <c r="MP249" s="368"/>
      <c r="MQ249" s="368"/>
      <c r="MR249" s="368"/>
      <c r="MS249" s="368"/>
      <c r="MT249" s="368"/>
      <c r="MU249" s="368"/>
      <c r="MV249" s="368"/>
      <c r="MW249" s="368"/>
      <c r="MX249" s="368"/>
      <c r="MY249" s="368"/>
      <c r="MZ249" s="368"/>
      <c r="NA249" s="368"/>
      <c r="NB249" s="368"/>
      <c r="NC249" s="368"/>
      <c r="ND249" s="368"/>
      <c r="NE249" s="368"/>
      <c r="NF249" s="368"/>
      <c r="NG249" s="368"/>
      <c r="NH249" s="368"/>
      <c r="NI249" s="368"/>
      <c r="NJ249" s="368"/>
      <c r="NK249" s="368"/>
      <c r="NL249" s="368"/>
      <c r="NM249" s="368"/>
      <c r="NN249" s="368"/>
      <c r="NO249" s="368"/>
      <c r="NP249" s="368"/>
      <c r="NQ249" s="368"/>
      <c r="NR249" s="368"/>
      <c r="NS249" s="368"/>
      <c r="NT249" s="368"/>
      <c r="NU249" s="368"/>
      <c r="NV249" s="368"/>
      <c r="NW249" s="368"/>
      <c r="NX249" s="368"/>
      <c r="NY249" s="368"/>
      <c r="NZ249" s="368"/>
      <c r="OA249" s="368"/>
      <c r="OB249" s="368"/>
      <c r="OC249" s="368"/>
      <c r="OD249" s="368"/>
      <c r="OE249" s="368"/>
      <c r="OF249" s="368"/>
      <c r="OG249" s="368"/>
      <c r="OH249" s="368"/>
      <c r="OI249" s="368"/>
      <c r="OJ249" s="368"/>
      <c r="OK249" s="368"/>
      <c r="OL249" s="368"/>
      <c r="OM249" s="368"/>
      <c r="ON249" s="368"/>
      <c r="OO249" s="368"/>
      <c r="OP249" s="368"/>
      <c r="OQ249" s="368"/>
      <c r="OR249" s="368"/>
      <c r="OS249" s="368"/>
      <c r="OT249" s="368"/>
      <c r="OU249" s="368"/>
      <c r="OV249" s="368"/>
      <c r="OW249" s="368"/>
      <c r="OX249" s="368"/>
      <c r="OY249" s="368"/>
      <c r="OZ249" s="368"/>
      <c r="PA249" s="368"/>
      <c r="PB249" s="368"/>
      <c r="PC249" s="368"/>
      <c r="PD249" s="368"/>
      <c r="PE249" s="368"/>
      <c r="PF249" s="368"/>
      <c r="PG249" s="368"/>
      <c r="PH249" s="368"/>
      <c r="PI249" s="368"/>
      <c r="PJ249" s="368"/>
      <c r="PK249" s="368"/>
      <c r="PL249" s="368"/>
      <c r="PM249" s="368"/>
      <c r="PN249" s="368"/>
      <c r="PO249" s="368"/>
      <c r="PP249" s="368"/>
      <c r="PQ249" s="368"/>
      <c r="PR249" s="368"/>
      <c r="PS249" s="368"/>
      <c r="PT249" s="368"/>
      <c r="PU249" s="368"/>
      <c r="PV249" s="368"/>
      <c r="PW249" s="368"/>
      <c r="PX249" s="368"/>
      <c r="PY249" s="368"/>
      <c r="PZ249" s="368"/>
      <c r="QA249" s="368"/>
      <c r="QB249" s="368"/>
      <c r="QC249" s="368"/>
      <c r="QD249" s="368"/>
      <c r="QE249" s="368"/>
      <c r="QF249" s="368"/>
      <c r="QG249" s="368"/>
      <c r="QH249" s="368"/>
      <c r="QI249" s="368"/>
      <c r="QJ249" s="368"/>
      <c r="QK249" s="368"/>
      <c r="QL249" s="368"/>
      <c r="QM249" s="368"/>
      <c r="QN249" s="368"/>
      <c r="QO249" s="368"/>
      <c r="QP249" s="368"/>
      <c r="QQ249" s="368"/>
      <c r="QR249" s="368"/>
      <c r="QS249" s="368"/>
      <c r="QT249" s="368"/>
      <c r="QU249" s="368"/>
      <c r="QV249" s="368"/>
      <c r="QW249" s="368"/>
      <c r="QX249" s="368"/>
      <c r="QY249" s="368"/>
      <c r="QZ249" s="368"/>
      <c r="RA249" s="368"/>
      <c r="RB249" s="368"/>
      <c r="RC249" s="368"/>
      <c r="RD249" s="368"/>
      <c r="RE249" s="368"/>
      <c r="RF249" s="368"/>
      <c r="RG249" s="368"/>
      <c r="RH249" s="368"/>
      <c r="RI249" s="368"/>
      <c r="RJ249" s="368"/>
      <c r="RK249" s="368"/>
      <c r="RL249" s="368"/>
      <c r="RM249" s="368"/>
      <c r="RN249" s="368"/>
      <c r="RO249" s="368"/>
      <c r="RP249" s="368"/>
      <c r="RQ249" s="368"/>
      <c r="RR249" s="368"/>
      <c r="RS249" s="368"/>
      <c r="RT249" s="368"/>
      <c r="RU249" s="368"/>
      <c r="RV249" s="368"/>
      <c r="RW249" s="368"/>
      <c r="RX249" s="368"/>
      <c r="RY249" s="368"/>
      <c r="RZ249" s="368"/>
      <c r="SA249" s="368"/>
      <c r="SB249" s="368"/>
      <c r="SC249" s="368"/>
      <c r="SD249" s="368"/>
      <c r="SE249" s="368"/>
      <c r="SF249" s="368"/>
      <c r="SG249" s="368"/>
      <c r="SH249" s="368"/>
      <c r="SI249" s="368"/>
      <c r="SJ249" s="368"/>
      <c r="SK249" s="368"/>
      <c r="SL249" s="368"/>
      <c r="SM249" s="368"/>
      <c r="SN249" s="368"/>
      <c r="SO249" s="368"/>
      <c r="SP249" s="368"/>
      <c r="SQ249" s="368"/>
      <c r="SR249" s="368"/>
      <c r="SS249" s="368"/>
      <c r="ST249" s="368"/>
      <c r="SU249" s="368"/>
      <c r="SV249" s="368"/>
      <c r="SW249" s="368"/>
      <c r="SX249" s="368"/>
      <c r="SY249" s="368"/>
      <c r="SZ249" s="368"/>
      <c r="TA249" s="368"/>
      <c r="TB249" s="368"/>
      <c r="TC249" s="368"/>
      <c r="TD249" s="368"/>
      <c r="TE249" s="368"/>
      <c r="TF249" s="368"/>
      <c r="TG249" s="368"/>
      <c r="TH249" s="368"/>
      <c r="TI249" s="368"/>
      <c r="TJ249" s="368"/>
      <c r="TK249" s="368"/>
      <c r="TL249" s="368"/>
      <c r="TM249" s="368"/>
      <c r="TN249" s="368"/>
      <c r="TO249" s="368"/>
      <c r="TP249" s="368"/>
      <c r="TQ249" s="368"/>
      <c r="TR249" s="368"/>
      <c r="TS249" s="368"/>
      <c r="TT249" s="368"/>
      <c r="TU249" s="368"/>
      <c r="TV249" s="368"/>
      <c r="TW249" s="368"/>
      <c r="TX249" s="368"/>
      <c r="TY249" s="368"/>
      <c r="TZ249" s="368"/>
      <c r="UA249" s="368"/>
      <c r="UB249" s="368"/>
      <c r="UC249" s="368"/>
      <c r="UD249" s="368"/>
      <c r="UE249" s="368"/>
      <c r="UF249" s="368"/>
      <c r="UG249" s="368"/>
      <c r="UH249" s="368"/>
      <c r="UI249" s="368"/>
      <c r="UJ249" s="368"/>
      <c r="UK249" s="368"/>
      <c r="UL249" s="368"/>
      <c r="UM249" s="368"/>
      <c r="UN249" s="368"/>
      <c r="UO249" s="368"/>
      <c r="UP249" s="368"/>
      <c r="UQ249" s="368"/>
      <c r="UR249" s="368"/>
      <c r="US249" s="368"/>
      <c r="UT249" s="368"/>
      <c r="UU249" s="368"/>
      <c r="UV249" s="368"/>
      <c r="UW249" s="368"/>
      <c r="UX249" s="368"/>
      <c r="UY249" s="368"/>
      <c r="UZ249" s="368"/>
      <c r="VA249" s="368"/>
      <c r="VB249" s="368"/>
      <c r="VC249" s="368"/>
      <c r="VD249" s="368"/>
      <c r="VE249" s="368"/>
      <c r="VF249" s="368"/>
      <c r="VG249" s="368"/>
      <c r="VH249" s="368"/>
      <c r="VI249" s="368"/>
      <c r="VJ249" s="368"/>
      <c r="VK249" s="368"/>
      <c r="VL249" s="368"/>
      <c r="VM249" s="368"/>
      <c r="VN249" s="368"/>
      <c r="VO249" s="368"/>
      <c r="VP249" s="368"/>
      <c r="VQ249" s="368"/>
      <c r="VR249" s="368"/>
      <c r="VS249" s="368"/>
      <c r="VT249" s="368"/>
      <c r="VU249" s="368"/>
      <c r="VV249" s="368"/>
      <c r="VW249" s="368"/>
      <c r="VX249" s="368"/>
      <c r="VY249" s="368"/>
      <c r="VZ249" s="368"/>
      <c r="WA249" s="368"/>
      <c r="WB249" s="368"/>
      <c r="WC249" s="368"/>
      <c r="WD249" s="368"/>
      <c r="WE249" s="368"/>
      <c r="WF249" s="368"/>
      <c r="WG249" s="368"/>
      <c r="WH249" s="368"/>
      <c r="WI249" s="368"/>
      <c r="WJ249" s="368"/>
      <c r="WK249" s="368"/>
      <c r="WL249" s="368"/>
      <c r="WM249" s="368"/>
      <c r="WN249" s="368"/>
      <c r="WO249" s="368"/>
      <c r="WP249" s="368"/>
      <c r="WQ249" s="368"/>
      <c r="WR249" s="368"/>
      <c r="WS249" s="368"/>
      <c r="WT249" s="368"/>
      <c r="WU249" s="368"/>
      <c r="WV249" s="368"/>
      <c r="WW249" s="368"/>
      <c r="WX249" s="368"/>
      <c r="WY249" s="368"/>
      <c r="WZ249" s="368"/>
      <c r="XA249" s="368"/>
      <c r="XB249" s="368"/>
      <c r="XC249" s="368"/>
      <c r="XD249" s="368"/>
      <c r="XE249" s="368"/>
      <c r="XF249" s="368"/>
      <c r="XG249" s="368"/>
      <c r="XH249" s="368"/>
      <c r="XI249" s="368"/>
      <c r="XJ249" s="368"/>
      <c r="XK249" s="368"/>
      <c r="XL249" s="368"/>
      <c r="XM249" s="368"/>
      <c r="XN249" s="368"/>
      <c r="XO249" s="368"/>
      <c r="XP249" s="368"/>
      <c r="XQ249" s="368"/>
      <c r="XR249" s="368"/>
      <c r="XS249" s="368"/>
      <c r="XT249" s="368"/>
      <c r="XU249" s="368"/>
      <c r="XV249" s="368"/>
      <c r="XW249" s="368"/>
      <c r="XX249" s="368"/>
      <c r="XY249" s="368"/>
      <c r="XZ249" s="368"/>
      <c r="YA249" s="368"/>
      <c r="YB249" s="368"/>
      <c r="YC249" s="368"/>
      <c r="YD249" s="368"/>
      <c r="YE249" s="368"/>
      <c r="YF249" s="368"/>
      <c r="YG249" s="368"/>
      <c r="YH249" s="368"/>
      <c r="YI249" s="368"/>
      <c r="YJ249" s="368"/>
      <c r="YK249" s="368"/>
      <c r="YL249" s="368"/>
      <c r="YM249" s="368"/>
      <c r="YN249" s="368"/>
      <c r="YO249" s="368"/>
      <c r="YP249" s="368"/>
      <c r="YQ249" s="368"/>
      <c r="YR249" s="368"/>
      <c r="YS249" s="368"/>
      <c r="YT249" s="368"/>
      <c r="YU249" s="368"/>
      <c r="YV249" s="368"/>
      <c r="YW249" s="368"/>
      <c r="YX249" s="368"/>
      <c r="YY249" s="368"/>
      <c r="YZ249" s="368"/>
      <c r="ZA249" s="368"/>
      <c r="ZB249" s="368"/>
      <c r="ZC249" s="368"/>
      <c r="ZD249" s="368"/>
      <c r="ZE249" s="368"/>
      <c r="ZF249" s="368"/>
      <c r="ZG249" s="368"/>
      <c r="ZH249" s="368"/>
      <c r="ZI249" s="368"/>
      <c r="ZJ249" s="368"/>
      <c r="ZK249" s="368"/>
      <c r="ZL249" s="368"/>
      <c r="ZM249" s="368"/>
      <c r="ZN249" s="368"/>
      <c r="ZO249" s="368"/>
      <c r="ZP249" s="368"/>
      <c r="ZQ249" s="368"/>
      <c r="ZR249" s="368"/>
      <c r="ZS249" s="368"/>
      <c r="ZT249" s="368"/>
      <c r="ZU249" s="368"/>
      <c r="ZV249" s="368"/>
      <c r="ZW249" s="368"/>
      <c r="ZX249" s="368"/>
      <c r="ZY249" s="368"/>
      <c r="ZZ249" s="368"/>
      <c r="AAA249" s="368"/>
      <c r="AAB249" s="368"/>
      <c r="AAC249" s="368"/>
      <c r="AAD249" s="368"/>
      <c r="AAE249" s="368"/>
      <c r="AAF249" s="368"/>
      <c r="AAG249" s="368"/>
      <c r="AAH249" s="368"/>
      <c r="AAI249" s="368"/>
      <c r="AAJ249" s="368"/>
      <c r="AAK249" s="368"/>
      <c r="AAL249" s="368"/>
      <c r="AAM249" s="368"/>
      <c r="AAN249" s="368"/>
      <c r="AAO249" s="368"/>
      <c r="AAP249" s="368"/>
      <c r="AAQ249" s="368"/>
      <c r="AAR249" s="368"/>
      <c r="AAS249" s="368"/>
      <c r="AAT249" s="368"/>
      <c r="AAU249" s="368"/>
      <c r="AAV249" s="368"/>
      <c r="AAW249" s="368"/>
      <c r="AAX249" s="368"/>
      <c r="AAY249" s="368"/>
      <c r="AAZ249" s="368"/>
      <c r="ABA249" s="368"/>
      <c r="ABB249" s="368"/>
      <c r="ABC249" s="368"/>
      <c r="ABD249" s="368"/>
      <c r="ABE249" s="368"/>
      <c r="ABF249" s="368"/>
      <c r="ABG249" s="368"/>
      <c r="ABH249" s="368"/>
      <c r="ABI249" s="368"/>
      <c r="ABJ249" s="368"/>
      <c r="ABK249" s="368"/>
      <c r="ABL249" s="368"/>
      <c r="ABM249" s="368"/>
      <c r="ABN249" s="368"/>
      <c r="ABO249" s="368"/>
      <c r="ABP249" s="368"/>
      <c r="ABQ249" s="368"/>
      <c r="ABR249" s="368"/>
      <c r="ABS249" s="368"/>
      <c r="ABT249" s="368"/>
      <c r="ABU249" s="368"/>
      <c r="ABV249" s="368"/>
      <c r="ABW249" s="368"/>
      <c r="ABX249" s="368"/>
      <c r="ABY249" s="368"/>
      <c r="ABZ249" s="368"/>
      <c r="ACA249" s="368"/>
      <c r="ACB249" s="368"/>
      <c r="ACC249" s="368"/>
      <c r="ACD249" s="368"/>
      <c r="ACE249" s="368"/>
      <c r="ACF249" s="368"/>
      <c r="ACG249" s="368"/>
      <c r="ACH249" s="368"/>
      <c r="ACI249" s="368"/>
      <c r="ACJ249" s="368"/>
      <c r="ACK249" s="368"/>
      <c r="ACL249" s="368"/>
      <c r="ACM249" s="368"/>
      <c r="ACN249" s="368"/>
      <c r="ACO249" s="368"/>
      <c r="ACP249" s="368"/>
      <c r="ACQ249" s="368"/>
      <c r="ACR249" s="368"/>
      <c r="ACS249" s="368"/>
      <c r="ACT249" s="368"/>
      <c r="ACU249" s="368"/>
      <c r="ACV249" s="368"/>
      <c r="ACW249" s="368"/>
      <c r="ACX249" s="368"/>
      <c r="ACY249" s="368"/>
      <c r="ACZ249" s="368"/>
      <c r="ADA249" s="368"/>
      <c r="ADB249" s="368"/>
      <c r="ADC249" s="368"/>
      <c r="ADD249" s="368"/>
      <c r="ADE249" s="368"/>
      <c r="ADF249" s="368"/>
      <c r="ADG249" s="368"/>
      <c r="ADH249" s="368"/>
      <c r="ADI249" s="368"/>
      <c r="ADJ249" s="368"/>
      <c r="ADK249" s="368"/>
      <c r="ADL249" s="368"/>
      <c r="ADM249" s="368"/>
      <c r="ADN249" s="368"/>
      <c r="ADO249" s="368"/>
      <c r="ADP249" s="368"/>
      <c r="ADQ249" s="368"/>
      <c r="ADR249" s="368"/>
      <c r="ADS249" s="368"/>
      <c r="ADT249" s="368"/>
      <c r="ADU249" s="368"/>
      <c r="ADV249" s="368"/>
      <c r="ADW249" s="368"/>
      <c r="ADX249" s="368"/>
      <c r="ADY249" s="368"/>
      <c r="ADZ249" s="368"/>
      <c r="AEA249" s="368"/>
      <c r="AEB249" s="368"/>
      <c r="AEC249" s="368"/>
      <c r="AED249" s="368"/>
      <c r="AEE249" s="368"/>
      <c r="AEF249" s="368"/>
      <c r="AEG249" s="368"/>
      <c r="AEH249" s="368"/>
      <c r="AEI249" s="368"/>
      <c r="AEJ249" s="368"/>
      <c r="AEK249" s="368"/>
      <c r="AEL249" s="368"/>
      <c r="AEM249" s="368"/>
      <c r="AEN249" s="368"/>
      <c r="AEO249" s="368"/>
      <c r="AEP249" s="368"/>
      <c r="AEQ249" s="368"/>
      <c r="AER249" s="368"/>
      <c r="AES249" s="368"/>
      <c r="AET249" s="368"/>
      <c r="AEU249" s="368"/>
      <c r="AEV249" s="368"/>
      <c r="AEW249" s="368"/>
      <c r="AEX249" s="368"/>
      <c r="AEY249" s="368"/>
      <c r="AEZ249" s="368"/>
      <c r="AFA249" s="368"/>
      <c r="AFB249" s="368"/>
      <c r="AFC249" s="368"/>
      <c r="AFD249" s="368"/>
      <c r="AFE249" s="368"/>
      <c r="AFF249" s="368"/>
      <c r="AFG249" s="368"/>
      <c r="AFH249" s="368"/>
      <c r="AFI249" s="368"/>
      <c r="AFJ249" s="368"/>
      <c r="AFK249" s="368"/>
      <c r="AFL249" s="368"/>
      <c r="AFM249" s="368"/>
      <c r="AFN249" s="368"/>
      <c r="AFO249" s="368"/>
    </row>
    <row r="250" spans="1:847" s="368" customFormat="1" ht="21" x14ac:dyDescent="0.5">
      <c r="A250" s="375" t="s">
        <v>172</v>
      </c>
      <c r="B250" s="375"/>
      <c r="C250" s="375"/>
      <c r="D250" s="388">
        <f>D248*0.1</f>
        <v>0</v>
      </c>
      <c r="E250" s="388">
        <f>E248*0.1</f>
        <v>0</v>
      </c>
      <c r="F250" s="388"/>
      <c r="G250" s="376"/>
    </row>
    <row r="251" spans="1:847" x14ac:dyDescent="0.35">
      <c r="A251"/>
    </row>
    <row r="252" spans="1:847" s="121" customFormat="1" ht="205.5" customHeight="1" x14ac:dyDescent="0.35">
      <c r="A252"/>
      <c r="B252"/>
      <c r="C252"/>
      <c r="D252" s="153"/>
      <c r="E252" s="127"/>
      <c r="F252" s="127"/>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row>
    <row r="253" spans="1:847" x14ac:dyDescent="0.35">
      <c r="A253"/>
    </row>
    <row r="254" spans="1:847" x14ac:dyDescent="0.35">
      <c r="A254"/>
    </row>
    <row r="255" spans="1:847" s="121" customFormat="1" ht="12" customHeight="1" x14ac:dyDescent="0.35">
      <c r="A255"/>
      <c r="B255"/>
      <c r="C255"/>
      <c r="D255" s="153"/>
      <c r="E255" s="127"/>
      <c r="F255" s="127"/>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row>
    <row r="256" spans="1:847" ht="12" customHeight="1" x14ac:dyDescent="0.35">
      <c r="A256"/>
    </row>
    <row r="257" spans="1:847" ht="12" customHeight="1" x14ac:dyDescent="0.35">
      <c r="A257"/>
    </row>
    <row r="258" spans="1:847" s="121" customFormat="1" ht="12" customHeight="1" x14ac:dyDescent="0.35">
      <c r="A258"/>
      <c r="B258"/>
      <c r="C258"/>
      <c r="D258" s="153"/>
      <c r="E258" s="127"/>
      <c r="F258" s="127"/>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row>
    <row r="259" spans="1:847" ht="12" customHeight="1" x14ac:dyDescent="0.35">
      <c r="A259"/>
    </row>
    <row r="260" spans="1:847" ht="12" customHeight="1" x14ac:dyDescent="0.35">
      <c r="A260"/>
    </row>
    <row r="261" spans="1:847" s="121" customFormat="1" ht="12" customHeight="1" x14ac:dyDescent="0.35">
      <c r="A261"/>
      <c r="B261"/>
      <c r="C261"/>
      <c r="D261" s="153"/>
      <c r="E261" s="127"/>
      <c r="F261" s="127"/>
      <c r="G261"/>
    </row>
    <row r="262" spans="1:847" ht="14.25" customHeight="1" x14ac:dyDescent="0.35">
      <c r="A262"/>
    </row>
    <row r="263" spans="1:847" ht="19.5" customHeight="1" x14ac:dyDescent="0.35">
      <c r="A263"/>
    </row>
    <row r="264" spans="1:847" ht="20.25" customHeight="1" x14ac:dyDescent="0.35">
      <c r="A264"/>
    </row>
    <row r="265" spans="1:847" ht="24.75" customHeight="1" x14ac:dyDescent="0.35">
      <c r="A265"/>
    </row>
    <row r="266" spans="1:847" s="9" customFormat="1" ht="14.25" customHeight="1" x14ac:dyDescent="0.35">
      <c r="A266"/>
      <c r="B266"/>
      <c r="C266"/>
      <c r="D266" s="153"/>
      <c r="E266" s="127"/>
      <c r="F266" s="127"/>
      <c r="G266"/>
    </row>
    <row r="267" spans="1:847" s="9" customFormat="1" ht="14.25" customHeight="1" x14ac:dyDescent="0.35">
      <c r="A267"/>
      <c r="B267"/>
      <c r="C267"/>
      <c r="D267" s="153"/>
      <c r="E267" s="127"/>
      <c r="F267" s="127"/>
      <c r="G267"/>
    </row>
    <row r="268" spans="1:847" s="9" customFormat="1" ht="14.25" customHeight="1" x14ac:dyDescent="0.35">
      <c r="A268" s="137"/>
      <c r="B268"/>
      <c r="C268"/>
      <c r="D268" s="153"/>
      <c r="E268" s="154"/>
      <c r="F268" s="127"/>
      <c r="G268"/>
    </row>
    <row r="269" spans="1:847" s="9" customFormat="1" ht="14.25" customHeight="1" x14ac:dyDescent="0.35">
      <c r="A269" s="137"/>
      <c r="B269"/>
      <c r="C269"/>
      <c r="D269" s="153"/>
      <c r="E269" s="127"/>
      <c r="F269" s="127"/>
      <c r="G269"/>
    </row>
    <row r="270" spans="1:847" ht="22.5" customHeight="1" x14ac:dyDescent="0.35"/>
    <row r="271" spans="1:847" ht="18.75" customHeight="1" x14ac:dyDescent="0.35"/>
    <row r="272" spans="1:847" ht="21.75" customHeight="1" x14ac:dyDescent="0.35"/>
    <row r="273" ht="14.25" customHeight="1" x14ac:dyDescent="0.35"/>
    <row r="274" ht="14.25" customHeight="1" x14ac:dyDescent="0.35"/>
    <row r="275" ht="12.75" customHeight="1" x14ac:dyDescent="0.35"/>
    <row r="422" spans="1:7" s="11" customFormat="1" ht="18" x14ac:dyDescent="0.4">
      <c r="A422" s="137"/>
      <c r="B422"/>
      <c r="C422"/>
      <c r="D422" s="153"/>
      <c r="E422" s="127"/>
      <c r="F422" s="127"/>
      <c r="G422"/>
    </row>
    <row r="1023" spans="2:7" x14ac:dyDescent="0.35">
      <c r="B1023" s="1"/>
      <c r="C1023" s="1"/>
      <c r="D1023" s="154"/>
      <c r="E1023" s="155"/>
    </row>
    <row r="1024" spans="2:7" x14ac:dyDescent="0.35">
      <c r="G1024" s="1"/>
    </row>
    <row r="1032" spans="2:6" x14ac:dyDescent="0.35">
      <c r="B1032" s="1"/>
      <c r="C1032" s="1"/>
      <c r="D1032" s="154"/>
      <c r="E1032" s="155"/>
    </row>
    <row r="1040" spans="2:6" x14ac:dyDescent="0.35">
      <c r="B1040" s="1"/>
      <c r="C1040" s="1"/>
      <c r="D1040" s="156"/>
      <c r="E1040" s="155"/>
      <c r="F1040" s="157"/>
    </row>
    <row r="1041" spans="2:7" x14ac:dyDescent="0.35">
      <c r="B1041" s="1"/>
      <c r="C1041" s="1"/>
      <c r="D1041" s="154"/>
      <c r="E1041" s="155"/>
    </row>
    <row r="1045" spans="2:7" x14ac:dyDescent="0.35">
      <c r="G1045" s="1"/>
    </row>
    <row r="1046" spans="2:7" x14ac:dyDescent="0.35">
      <c r="G1046" s="1"/>
    </row>
    <row r="1047" spans="2:7" x14ac:dyDescent="0.35">
      <c r="G1047" s="1"/>
    </row>
    <row r="1048" spans="2:7" x14ac:dyDescent="0.35">
      <c r="G1048" s="1"/>
    </row>
    <row r="1049" spans="2:7" x14ac:dyDescent="0.35">
      <c r="B1049" s="1"/>
      <c r="C1049" s="1"/>
      <c r="D1049" s="156"/>
      <c r="E1049" s="155"/>
      <c r="F1049" s="157"/>
      <c r="G1049" s="1"/>
    </row>
    <row r="1050" spans="2:7" x14ac:dyDescent="0.35">
      <c r="B1050" s="1"/>
      <c r="C1050" s="1"/>
      <c r="D1050" s="154"/>
      <c r="E1050" s="155"/>
      <c r="G1050" s="1"/>
    </row>
    <row r="1058" spans="2:7" x14ac:dyDescent="0.35">
      <c r="B1058" s="1"/>
      <c r="C1058" s="1"/>
      <c r="D1058" s="156"/>
      <c r="E1058" s="155"/>
      <c r="F1058" s="157"/>
    </row>
    <row r="1059" spans="2:7" x14ac:dyDescent="0.35">
      <c r="B1059" s="1"/>
      <c r="C1059" s="1"/>
      <c r="D1059" s="154"/>
      <c r="E1059" s="155"/>
    </row>
    <row r="1061" spans="2:7" x14ac:dyDescent="0.35">
      <c r="F1061" s="158"/>
      <c r="G1061" s="3"/>
    </row>
    <row r="1062" spans="2:7" x14ac:dyDescent="0.35">
      <c r="F1062" s="158"/>
      <c r="G1062" s="3"/>
    </row>
    <row r="1063" spans="2:7" x14ac:dyDescent="0.35">
      <c r="F1063" s="158"/>
      <c r="G1063" s="3"/>
    </row>
    <row r="1064" spans="2:7" x14ac:dyDescent="0.35">
      <c r="F1064" s="158"/>
      <c r="G1064" s="3"/>
    </row>
    <row r="1065" spans="2:7" x14ac:dyDescent="0.35">
      <c r="F1065" s="158"/>
      <c r="G1065" s="3"/>
    </row>
    <row r="1066" spans="2:7" x14ac:dyDescent="0.35">
      <c r="F1066" s="158"/>
      <c r="G1066" s="3"/>
    </row>
    <row r="1067" spans="2:7" x14ac:dyDescent="0.35">
      <c r="F1067" s="158"/>
      <c r="G1067" s="3"/>
    </row>
    <row r="1068" spans="2:7" x14ac:dyDescent="0.35">
      <c r="B1068" s="1"/>
      <c r="C1068" s="1"/>
      <c r="D1068" s="156"/>
      <c r="E1068" s="155"/>
      <c r="F1068" s="318"/>
      <c r="G1068" s="8"/>
    </row>
    <row r="1069" spans="2:7" x14ac:dyDescent="0.35">
      <c r="B1069" s="1"/>
      <c r="C1069" s="1"/>
      <c r="D1069" s="156"/>
      <c r="E1069" s="155"/>
    </row>
    <row r="1070" spans="2:7" x14ac:dyDescent="0.35">
      <c r="B1070" s="1"/>
      <c r="C1070" s="1"/>
      <c r="D1070" s="154"/>
      <c r="E1070" s="157"/>
    </row>
    <row r="1071" spans="2:7" x14ac:dyDescent="0.35">
      <c r="B1071" s="319"/>
      <c r="C1071" s="319"/>
      <c r="D1071" s="154"/>
      <c r="E1071" s="157"/>
    </row>
    <row r="1072" spans="2:7" x14ac:dyDescent="0.35">
      <c r="B1072" s="319"/>
      <c r="C1072" s="319"/>
      <c r="D1072" s="154"/>
      <c r="E1072" s="157"/>
    </row>
    <row r="1073" spans="2:7" x14ac:dyDescent="0.35">
      <c r="B1073" s="319"/>
      <c r="C1073" s="319"/>
      <c r="D1073" s="154"/>
      <c r="E1073" s="157"/>
    </row>
    <row r="1074" spans="2:7" x14ac:dyDescent="0.35">
      <c r="B1074" s="319"/>
      <c r="C1074" s="319"/>
      <c r="D1074" s="154"/>
      <c r="E1074" s="157"/>
    </row>
    <row r="1075" spans="2:7" x14ac:dyDescent="0.35">
      <c r="B1075" s="319"/>
      <c r="C1075" s="319"/>
      <c r="D1075" s="154"/>
      <c r="E1075" s="157"/>
    </row>
    <row r="1076" spans="2:7" x14ac:dyDescent="0.35">
      <c r="B1076" s="319"/>
      <c r="C1076" s="319"/>
      <c r="D1076" s="154"/>
      <c r="E1076" s="157"/>
    </row>
    <row r="1077" spans="2:7" x14ac:dyDescent="0.35">
      <c r="B1077" s="319"/>
      <c r="C1077" s="319"/>
      <c r="D1077" s="154"/>
      <c r="E1077" s="157"/>
    </row>
    <row r="1078" spans="2:7" x14ac:dyDescent="0.35">
      <c r="B1078" s="1"/>
      <c r="C1078" s="1"/>
      <c r="D1078" s="156"/>
      <c r="E1078" s="155"/>
      <c r="F1078" s="159"/>
      <c r="G1078" s="5"/>
    </row>
    <row r="1079" spans="2:7" x14ac:dyDescent="0.35">
      <c r="D1079" s="154"/>
      <c r="E1079" s="157"/>
    </row>
    <row r="1080" spans="2:7" x14ac:dyDescent="0.35">
      <c r="B1080" s="1"/>
      <c r="C1080" s="1"/>
      <c r="D1080" s="154"/>
      <c r="E1080" s="157"/>
    </row>
    <row r="1081" spans="2:7" x14ac:dyDescent="0.35">
      <c r="B1081" s="319"/>
      <c r="C1081" s="319"/>
      <c r="D1081" s="154"/>
      <c r="E1081" s="157"/>
    </row>
    <row r="1082" spans="2:7" x14ac:dyDescent="0.35">
      <c r="B1082" s="319"/>
      <c r="C1082" s="319"/>
      <c r="D1082" s="154"/>
      <c r="E1082" s="157"/>
    </row>
    <row r="1083" spans="2:7" x14ac:dyDescent="0.35">
      <c r="B1083" s="319"/>
      <c r="C1083" s="319"/>
      <c r="D1083" s="154"/>
      <c r="E1083" s="157"/>
    </row>
    <row r="1084" spans="2:7" x14ac:dyDescent="0.35">
      <c r="B1084" s="319"/>
      <c r="C1084" s="319"/>
      <c r="D1084" s="154"/>
      <c r="E1084" s="157"/>
    </row>
    <row r="1085" spans="2:7" x14ac:dyDescent="0.35">
      <c r="B1085" s="319"/>
      <c r="C1085" s="319"/>
      <c r="D1085" s="154"/>
      <c r="E1085" s="157"/>
    </row>
    <row r="1086" spans="2:7" x14ac:dyDescent="0.35">
      <c r="B1086" s="319"/>
      <c r="C1086" s="319"/>
      <c r="D1086" s="154"/>
      <c r="E1086" s="157"/>
    </row>
    <row r="1088" spans="2:7" x14ac:dyDescent="0.35">
      <c r="D1088" s="154"/>
      <c r="E1088" s="157"/>
    </row>
    <row r="1096" spans="2:7" x14ac:dyDescent="0.35">
      <c r="B1096" s="4"/>
      <c r="C1096" s="4"/>
      <c r="D1096" s="160"/>
      <c r="E1096" s="161"/>
      <c r="F1096" s="162"/>
      <c r="G1096" s="8"/>
    </row>
    <row r="1097" spans="2:7" x14ac:dyDescent="0.35">
      <c r="D1097" s="154"/>
      <c r="E1097" s="157"/>
    </row>
    <row r="1101" spans="2:7" x14ac:dyDescent="0.35">
      <c r="B1101" s="1"/>
      <c r="C1101" s="1"/>
      <c r="D1101" s="163"/>
      <c r="E1101" s="164"/>
    </row>
    <row r="1121" spans="2:7" x14ac:dyDescent="0.35">
      <c r="B1121" s="1"/>
      <c r="C1121" s="1"/>
      <c r="D1121" s="156"/>
      <c r="E1121" s="155"/>
      <c r="F1121" s="155"/>
      <c r="G1121" s="5"/>
    </row>
    <row r="1122" spans="2:7" x14ac:dyDescent="0.35">
      <c r="B1122" s="1"/>
      <c r="C1122" s="1"/>
      <c r="D1122" s="156"/>
      <c r="E1122" s="155"/>
      <c r="F1122" s="155"/>
      <c r="G1122" s="5"/>
    </row>
    <row r="1123" spans="2:7" x14ac:dyDescent="0.35">
      <c r="B1123" s="1"/>
      <c r="C1123" s="1"/>
      <c r="D1123" s="154"/>
      <c r="E1123" s="157"/>
    </row>
    <row r="1124" spans="2:7" x14ac:dyDescent="0.35">
      <c r="B1124" s="1"/>
      <c r="C1124" s="1"/>
      <c r="D1124" s="154"/>
      <c r="E1124" s="157"/>
    </row>
    <row r="1125" spans="2:7" x14ac:dyDescent="0.35">
      <c r="B1125" s="1"/>
      <c r="C1125" s="1"/>
    </row>
    <row r="1126" spans="2:7" x14ac:dyDescent="0.35">
      <c r="D1126" s="154"/>
      <c r="E1126" s="157"/>
    </row>
    <row r="1127" spans="2:7" x14ac:dyDescent="0.35">
      <c r="D1127" s="154"/>
      <c r="E1127" s="157"/>
    </row>
    <row r="1128" spans="2:7" x14ac:dyDescent="0.35">
      <c r="D1128" s="154"/>
      <c r="E1128" s="157"/>
    </row>
    <row r="1129" spans="2:7" x14ac:dyDescent="0.35">
      <c r="D1129" s="154"/>
      <c r="E1129" s="157"/>
    </row>
    <row r="1130" spans="2:7" x14ac:dyDescent="0.35">
      <c r="D1130" s="154"/>
      <c r="E1130" s="157"/>
    </row>
    <row r="1131" spans="2:7" x14ac:dyDescent="0.35">
      <c r="D1131" s="154"/>
      <c r="E1131" s="157"/>
    </row>
    <row r="1132" spans="2:7" x14ac:dyDescent="0.35">
      <c r="B1132" s="1"/>
      <c r="C1132" s="1"/>
      <c r="D1132" s="156"/>
      <c r="E1132" s="155"/>
      <c r="F1132" s="157"/>
    </row>
    <row r="1133" spans="2:7" x14ac:dyDescent="0.35">
      <c r="B1133" s="1"/>
      <c r="C1133" s="1"/>
      <c r="D1133" s="154"/>
      <c r="E1133" s="157"/>
    </row>
    <row r="1142" spans="2:7" x14ac:dyDescent="0.35">
      <c r="B1142" s="1"/>
      <c r="C1142" s="1"/>
      <c r="D1142" s="156"/>
      <c r="E1142" s="155"/>
      <c r="F1142" s="155"/>
      <c r="G1142" s="5"/>
    </row>
    <row r="1143" spans="2:7" x14ac:dyDescent="0.35">
      <c r="B1143" s="6"/>
      <c r="C1143" s="6"/>
    </row>
    <row r="1144" spans="2:7" x14ac:dyDescent="0.35">
      <c r="B1144" s="2"/>
      <c r="C1144" s="2"/>
      <c r="D1144" s="154"/>
      <c r="E1144" s="157"/>
    </row>
    <row r="1145" spans="2:7" x14ac:dyDescent="0.35">
      <c r="B1145" s="2"/>
      <c r="C1145" s="2"/>
      <c r="D1145" s="154"/>
      <c r="E1145" s="157"/>
    </row>
    <row r="1146" spans="2:7" x14ac:dyDescent="0.35">
      <c r="B1146" s="2"/>
      <c r="C1146" s="2"/>
      <c r="D1146" s="154"/>
      <c r="E1146" s="157"/>
    </row>
    <row r="1147" spans="2:7" x14ac:dyDescent="0.35">
      <c r="B1147" s="2"/>
      <c r="C1147" s="2"/>
      <c r="D1147" s="154"/>
      <c r="E1147" s="157"/>
    </row>
    <row r="1148" spans="2:7" x14ac:dyDescent="0.35">
      <c r="D1148" s="154"/>
      <c r="E1148" s="157"/>
    </row>
    <row r="1149" spans="2:7" x14ac:dyDescent="0.35">
      <c r="D1149" s="154"/>
      <c r="E1149" s="157"/>
    </row>
    <row r="1150" spans="2:7" x14ac:dyDescent="0.35">
      <c r="B1150" s="1"/>
      <c r="C1150" s="1"/>
      <c r="D1150" s="156"/>
      <c r="E1150" s="155"/>
      <c r="F1150" s="159"/>
      <c r="G1150" s="5"/>
    </row>
    <row r="1151" spans="2:7" x14ac:dyDescent="0.35">
      <c r="B1151" s="1"/>
      <c r="C1151" s="1"/>
      <c r="D1151" s="156"/>
      <c r="E1151" s="155"/>
      <c r="F1151" s="155"/>
      <c r="G1151" s="5"/>
    </row>
    <row r="1152" spans="2:7" x14ac:dyDescent="0.35">
      <c r="B1152" s="1"/>
      <c r="C1152" s="1"/>
    </row>
    <row r="1153" spans="2:7" x14ac:dyDescent="0.35">
      <c r="D1153" s="154"/>
      <c r="E1153" s="157"/>
    </row>
    <row r="1154" spans="2:7" x14ac:dyDescent="0.35">
      <c r="D1154" s="154"/>
      <c r="E1154" s="157"/>
    </row>
    <row r="1155" spans="2:7" x14ac:dyDescent="0.35">
      <c r="D1155" s="154"/>
      <c r="E1155" s="157"/>
    </row>
    <row r="1156" spans="2:7" x14ac:dyDescent="0.35">
      <c r="D1156" s="154"/>
      <c r="E1156" s="157"/>
    </row>
    <row r="1157" spans="2:7" x14ac:dyDescent="0.35">
      <c r="D1157" s="154"/>
      <c r="E1157" s="157"/>
    </row>
    <row r="1158" spans="2:7" x14ac:dyDescent="0.35">
      <c r="D1158" s="154"/>
      <c r="E1158" s="157"/>
    </row>
    <row r="1159" spans="2:7" x14ac:dyDescent="0.35">
      <c r="B1159" s="1"/>
      <c r="C1159" s="1"/>
      <c r="D1159" s="156"/>
      <c r="E1159" s="155"/>
      <c r="F1159" s="159"/>
      <c r="G1159" s="5"/>
    </row>
    <row r="1160" spans="2:7" x14ac:dyDescent="0.35">
      <c r="B1160" s="1"/>
      <c r="C1160" s="1"/>
      <c r="D1160" s="156"/>
      <c r="E1160" s="155"/>
      <c r="F1160" s="155"/>
      <c r="G1160" s="5"/>
    </row>
    <row r="1161" spans="2:7" x14ac:dyDescent="0.35">
      <c r="B1161" s="1"/>
      <c r="C1161" s="1"/>
    </row>
    <row r="1162" spans="2:7" x14ac:dyDescent="0.35">
      <c r="D1162" s="154"/>
      <c r="E1162" s="157"/>
    </row>
    <row r="1163" spans="2:7" x14ac:dyDescent="0.35">
      <c r="D1163" s="154"/>
      <c r="E1163" s="157"/>
    </row>
    <row r="1164" spans="2:7" x14ac:dyDescent="0.35">
      <c r="D1164" s="154"/>
      <c r="E1164" s="157"/>
    </row>
    <row r="1165" spans="2:7" x14ac:dyDescent="0.35">
      <c r="D1165" s="154"/>
      <c r="E1165" s="157"/>
    </row>
    <row r="1166" spans="2:7" x14ac:dyDescent="0.35">
      <c r="D1166" s="154"/>
      <c r="E1166" s="157"/>
    </row>
    <row r="1167" spans="2:7" x14ac:dyDescent="0.35">
      <c r="D1167" s="154"/>
      <c r="E1167" s="157"/>
    </row>
    <row r="1168" spans="2:7" x14ac:dyDescent="0.35">
      <c r="B1168" s="1"/>
      <c r="C1168" s="1"/>
      <c r="D1168" s="156"/>
      <c r="E1168" s="155"/>
      <c r="F1168" s="155"/>
      <c r="G1168" s="5"/>
    </row>
    <row r="1169" spans="2:7" x14ac:dyDescent="0.35">
      <c r="B1169" s="1"/>
      <c r="C1169" s="1"/>
      <c r="D1169" s="156"/>
      <c r="E1169" s="155"/>
      <c r="F1169" s="155"/>
      <c r="G1169" s="5"/>
    </row>
    <row r="1182" spans="2:7" x14ac:dyDescent="0.35">
      <c r="B1182" s="1"/>
      <c r="C1182" s="1"/>
      <c r="D1182" s="154"/>
      <c r="E1182" s="157"/>
    </row>
    <row r="1192" spans="2:7" x14ac:dyDescent="0.35">
      <c r="B1192" s="1"/>
      <c r="C1192" s="1"/>
    </row>
    <row r="1193" spans="2:7" x14ac:dyDescent="0.35">
      <c r="D1193" s="154"/>
      <c r="E1193" s="157"/>
    </row>
    <row r="1194" spans="2:7" x14ac:dyDescent="0.35">
      <c r="B1194" s="2"/>
      <c r="C1194" s="2"/>
      <c r="D1194" s="154"/>
      <c r="E1194" s="157"/>
    </row>
    <row r="1195" spans="2:7" x14ac:dyDescent="0.35">
      <c r="B1195" s="2"/>
      <c r="C1195" s="2"/>
      <c r="D1195" s="154"/>
      <c r="E1195" s="157"/>
    </row>
    <row r="1196" spans="2:7" x14ac:dyDescent="0.35">
      <c r="B1196" s="2"/>
      <c r="C1196" s="2"/>
      <c r="D1196" s="154"/>
      <c r="E1196" s="157"/>
    </row>
    <row r="1197" spans="2:7" x14ac:dyDescent="0.35">
      <c r="B1197" s="2"/>
      <c r="C1197" s="2"/>
      <c r="D1197" s="154"/>
      <c r="E1197" s="157"/>
    </row>
    <row r="1198" spans="2:7" x14ac:dyDescent="0.35">
      <c r="D1198" s="154"/>
      <c r="E1198" s="157"/>
    </row>
    <row r="1199" spans="2:7" x14ac:dyDescent="0.35">
      <c r="B1199" s="1"/>
      <c r="C1199" s="1"/>
      <c r="D1199" s="156"/>
      <c r="E1199" s="155"/>
      <c r="F1199" s="155"/>
      <c r="G1199" s="5"/>
    </row>
    <row r="1201" spans="2:7" x14ac:dyDescent="0.35">
      <c r="B1201" s="1"/>
      <c r="C1201" s="1"/>
    </row>
    <row r="1202" spans="2:7" x14ac:dyDescent="0.35">
      <c r="D1202" s="154"/>
      <c r="E1202" s="157"/>
    </row>
    <row r="1203" spans="2:7" x14ac:dyDescent="0.35">
      <c r="B1203" s="2"/>
      <c r="C1203" s="2"/>
      <c r="D1203" s="154"/>
      <c r="E1203" s="157"/>
    </row>
    <row r="1204" spans="2:7" x14ac:dyDescent="0.35">
      <c r="B1204" s="2"/>
      <c r="C1204" s="2"/>
      <c r="D1204" s="154"/>
      <c r="E1204" s="157"/>
    </row>
    <row r="1205" spans="2:7" x14ac:dyDescent="0.35">
      <c r="B1205" s="2"/>
      <c r="C1205" s="2"/>
      <c r="D1205" s="154"/>
      <c r="E1205" s="157"/>
    </row>
    <row r="1206" spans="2:7" x14ac:dyDescent="0.35">
      <c r="B1206" s="2"/>
      <c r="C1206" s="2"/>
      <c r="D1206" s="154"/>
      <c r="E1206" s="157"/>
    </row>
    <row r="1207" spans="2:7" x14ac:dyDescent="0.35">
      <c r="D1207" s="154"/>
      <c r="E1207" s="157"/>
    </row>
    <row r="1208" spans="2:7" x14ac:dyDescent="0.35">
      <c r="B1208" s="1"/>
      <c r="C1208" s="1"/>
      <c r="D1208" s="156"/>
      <c r="E1208" s="155"/>
      <c r="F1208" s="155"/>
      <c r="G1208" s="5"/>
    </row>
    <row r="1210" spans="2:7" x14ac:dyDescent="0.35">
      <c r="B1210" s="1"/>
      <c r="C1210" s="1"/>
    </row>
    <row r="1211" spans="2:7" x14ac:dyDescent="0.35">
      <c r="D1211" s="154"/>
      <c r="E1211" s="157"/>
    </row>
    <row r="1212" spans="2:7" x14ac:dyDescent="0.35">
      <c r="B1212" s="2"/>
      <c r="C1212" s="2"/>
      <c r="D1212" s="154"/>
      <c r="E1212" s="157"/>
    </row>
    <row r="1213" spans="2:7" x14ac:dyDescent="0.35">
      <c r="B1213" s="2"/>
      <c r="C1213" s="2"/>
      <c r="D1213" s="154"/>
      <c r="E1213" s="157"/>
    </row>
    <row r="1214" spans="2:7" x14ac:dyDescent="0.35">
      <c r="B1214" s="2"/>
      <c r="C1214" s="2"/>
      <c r="D1214" s="154"/>
      <c r="E1214" s="157"/>
    </row>
    <row r="1215" spans="2:7" x14ac:dyDescent="0.35">
      <c r="B1215" s="2"/>
      <c r="C1215" s="2"/>
      <c r="D1215" s="154"/>
      <c r="E1215" s="157"/>
    </row>
    <row r="1216" spans="2:7" x14ac:dyDescent="0.35">
      <c r="D1216" s="154"/>
      <c r="E1216" s="157"/>
    </row>
    <row r="1217" spans="2:7" x14ac:dyDescent="0.35">
      <c r="B1217" s="1"/>
      <c r="C1217" s="1"/>
      <c r="D1217" s="156"/>
      <c r="E1217" s="155"/>
      <c r="F1217" s="155"/>
      <c r="G1217" s="5"/>
    </row>
    <row r="1218" spans="2:7" x14ac:dyDescent="0.35">
      <c r="B1218" s="1"/>
      <c r="C1218" s="1"/>
      <c r="D1218" s="156"/>
      <c r="E1218" s="155"/>
      <c r="F1218" s="155"/>
      <c r="G1218" s="5"/>
    </row>
  </sheetData>
  <phoneticPr fontId="39" type="noConversion"/>
  <pageMargins left="0.7" right="0.7" top="0.75" bottom="0.75" header="0.3" footer="0.3"/>
  <pageSetup paperSize="9" scale="67" fitToHeight="3" orientation="landscape" r:id="rId1"/>
  <headerFooter alignWithMargins="0"/>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dimension ref="A1:J231"/>
  <sheetViews>
    <sheetView topLeftCell="A14" zoomScaleNormal="100" workbookViewId="0">
      <selection activeCell="C30" sqref="C30"/>
    </sheetView>
  </sheetViews>
  <sheetFormatPr defaultColWidth="8.81640625" defaultRowHeight="12.5" x14ac:dyDescent="0.25"/>
  <cols>
    <col min="1" max="1" width="51" customWidth="1"/>
    <col min="2" max="2" width="13.81640625" customWidth="1"/>
    <col min="3" max="3" width="13.7265625" customWidth="1"/>
    <col min="4" max="4" width="23" customWidth="1"/>
    <col min="5" max="5" width="80.81640625" customWidth="1"/>
    <col min="6" max="6" width="9.453125" customWidth="1"/>
  </cols>
  <sheetData>
    <row r="1" spans="1:6" ht="14" x14ac:dyDescent="0.3">
      <c r="A1" s="45" t="s">
        <v>173</v>
      </c>
      <c r="B1" s="199" t="str">
        <f>'Progress report 2024'!B2</f>
        <v>Please fill</v>
      </c>
    </row>
    <row r="2" spans="1:6" ht="13" x14ac:dyDescent="0.3">
      <c r="A2" s="210" t="s">
        <v>174</v>
      </c>
      <c r="B2" s="211" t="s">
        <v>175</v>
      </c>
    </row>
    <row r="3" spans="1:6" ht="13" x14ac:dyDescent="0.3">
      <c r="A3" s="212" t="s">
        <v>176</v>
      </c>
      <c r="B3" s="211" t="str">
        <f>'Progress report 2024'!B3</f>
        <v>Please fill</v>
      </c>
    </row>
    <row r="4" spans="1:6" ht="13" x14ac:dyDescent="0.3">
      <c r="A4" s="213"/>
    </row>
    <row r="5" spans="1:6" ht="20" x14ac:dyDescent="0.4">
      <c r="A5" s="205" t="s">
        <v>177</v>
      </c>
      <c r="B5" s="205" t="s">
        <v>19</v>
      </c>
      <c r="C5" s="205" t="s">
        <v>20</v>
      </c>
      <c r="E5" s="1"/>
      <c r="F5" s="2"/>
    </row>
    <row r="6" spans="1:6" ht="13" x14ac:dyDescent="0.3">
      <c r="A6" s="120"/>
      <c r="B6" s="120"/>
      <c r="C6" s="218"/>
      <c r="E6" s="1"/>
      <c r="F6" s="2"/>
    </row>
    <row r="7" spans="1:6" x14ac:dyDescent="0.25">
      <c r="A7" s="120"/>
      <c r="B7" s="120"/>
      <c r="C7" s="218"/>
    </row>
    <row r="8" spans="1:6" ht="14" x14ac:dyDescent="0.3">
      <c r="A8" s="219" t="s">
        <v>178</v>
      </c>
      <c r="B8" s="320"/>
      <c r="C8" s="220">
        <v>0</v>
      </c>
    </row>
    <row r="9" spans="1:6" ht="13" x14ac:dyDescent="0.3">
      <c r="A9" s="223" t="s">
        <v>179</v>
      </c>
      <c r="B9" s="320"/>
      <c r="C9" s="220">
        <v>0</v>
      </c>
      <c r="D9" s="1"/>
      <c r="E9" s="1"/>
      <c r="F9" s="2"/>
    </row>
    <row r="10" spans="1:6" ht="13" x14ac:dyDescent="0.3">
      <c r="A10" s="223" t="s">
        <v>180</v>
      </c>
      <c r="B10" s="320"/>
      <c r="C10" s="220">
        <v>0</v>
      </c>
      <c r="D10" s="1"/>
      <c r="F10" s="2" t="s">
        <v>12</v>
      </c>
    </row>
    <row r="11" spans="1:6" x14ac:dyDescent="0.25">
      <c r="A11" s="223"/>
      <c r="B11" s="320"/>
      <c r="C11" s="321"/>
      <c r="F11" s="2"/>
    </row>
    <row r="12" spans="1:6" ht="14" x14ac:dyDescent="0.3">
      <c r="A12" s="219" t="s">
        <v>181</v>
      </c>
      <c r="B12" s="320"/>
      <c r="C12" s="221">
        <f>'Progress report 2024'!D248</f>
        <v>0</v>
      </c>
    </row>
    <row r="13" spans="1:6" ht="13" x14ac:dyDescent="0.3">
      <c r="A13" s="223" t="s">
        <v>182</v>
      </c>
      <c r="B13" s="320"/>
      <c r="C13" s="221">
        <f>'Progress report 2024'!D249</f>
        <v>0</v>
      </c>
      <c r="D13" s="2"/>
      <c r="F13" s="1"/>
    </row>
    <row r="14" spans="1:6" ht="13" x14ac:dyDescent="0.3">
      <c r="A14" s="223" t="s">
        <v>183</v>
      </c>
      <c r="B14" s="222"/>
      <c r="C14" s="221">
        <f>'Progress report 2024'!D250</f>
        <v>0</v>
      </c>
      <c r="D14" s="2"/>
      <c r="E14" s="1"/>
    </row>
    <row r="15" spans="1:6" ht="13" x14ac:dyDescent="0.3">
      <c r="A15" s="223"/>
      <c r="B15" s="222"/>
      <c r="C15" s="221"/>
      <c r="D15" s="2"/>
      <c r="E15" s="1"/>
    </row>
    <row r="16" spans="1:6" ht="13" x14ac:dyDescent="0.3">
      <c r="A16" s="223" t="s">
        <v>184</v>
      </c>
      <c r="B16" s="222"/>
      <c r="C16" s="221">
        <f>'Progress report 2024'!F248</f>
        <v>0</v>
      </c>
      <c r="D16" s="2"/>
      <c r="E16" s="1"/>
    </row>
    <row r="17" spans="1:7" ht="13" thickBot="1" x14ac:dyDescent="0.3">
      <c r="A17" s="120"/>
      <c r="B17" s="120"/>
      <c r="C17" s="224"/>
      <c r="F17" s="2"/>
    </row>
    <row r="18" spans="1:7" ht="16" thickBot="1" x14ac:dyDescent="0.4">
      <c r="A18" s="214" t="s">
        <v>185</v>
      </c>
      <c r="B18" s="201"/>
      <c r="C18" s="202"/>
      <c r="D18" s="115"/>
    </row>
    <row r="19" spans="1:7" ht="13" x14ac:dyDescent="0.3">
      <c r="A19" s="228"/>
      <c r="B19" s="229"/>
      <c r="C19" s="230"/>
      <c r="F19" s="2"/>
    </row>
    <row r="20" spans="1:7" ht="13" x14ac:dyDescent="0.3">
      <c r="A20" s="231" t="s">
        <v>17</v>
      </c>
      <c r="B20" s="120" t="s">
        <v>186</v>
      </c>
      <c r="C20" s="224">
        <f>'Progress report 2024'!D11+'Progress report 2024'!D69+'Progress report 2024'!D109+'Progress report 2024'!D149+'Progress report 2024'!D211</f>
        <v>0</v>
      </c>
      <c r="F20" s="2"/>
    </row>
    <row r="21" spans="1:7" ht="13" x14ac:dyDescent="0.3">
      <c r="A21" s="231"/>
      <c r="B21" s="120"/>
      <c r="C21" s="224"/>
      <c r="F21" s="2"/>
    </row>
    <row r="22" spans="1:7" ht="13" x14ac:dyDescent="0.3">
      <c r="A22" s="231" t="s">
        <v>187</v>
      </c>
      <c r="B22" s="120" t="s">
        <v>188</v>
      </c>
      <c r="C22" s="232">
        <f>'Progress report 2024'!D18+'Progress report 2024'!D74+'Progress report 2024'!D114+'Progress report 2024'!D154+'Progress report 2024'!D189+'Progress report 2024'!D216</f>
        <v>0</v>
      </c>
      <c r="F22" s="2"/>
    </row>
    <row r="23" spans="1:7" ht="13" x14ac:dyDescent="0.3">
      <c r="A23" s="231" t="s">
        <v>189</v>
      </c>
      <c r="B23" s="120" t="s">
        <v>188</v>
      </c>
      <c r="C23" s="232">
        <f>'Progress report 2024'!D24+'Progress report 2024'!D78+'Progress report 2024'!D118+'Progress report 2024'!D158+'Progress report 2024'!D193+'Progress report 2024'!D220</f>
        <v>0</v>
      </c>
      <c r="F23" s="2"/>
    </row>
    <row r="24" spans="1:7" ht="13" x14ac:dyDescent="0.3">
      <c r="A24" s="233" t="s">
        <v>190</v>
      </c>
      <c r="B24" s="120" t="s">
        <v>188</v>
      </c>
      <c r="C24" s="232">
        <f>'Progress report 2024'!D30+'Progress report 2024'!D82+'Progress report 2024'!D122+'Progress report 2024'!D162+'Progress report 2024'!D197+'Progress report 2024'!D224</f>
        <v>0</v>
      </c>
      <c r="F24" s="3"/>
    </row>
    <row r="25" spans="1:7" ht="13" x14ac:dyDescent="0.3">
      <c r="A25" s="233" t="s">
        <v>191</v>
      </c>
      <c r="B25" s="120" t="s">
        <v>188</v>
      </c>
      <c r="C25" s="232">
        <f>'Progress report 2024'!D36+'Progress report 2024'!D86+'Progress report 2024'!D126+'Progress report 2024'!D166+'Progress report 2024'!D201+'Progress report 2024'!D228</f>
        <v>0</v>
      </c>
      <c r="F25" s="3"/>
    </row>
    <row r="26" spans="1:7" ht="13" x14ac:dyDescent="0.3">
      <c r="A26" s="233" t="s">
        <v>192</v>
      </c>
      <c r="B26" s="120" t="s">
        <v>188</v>
      </c>
      <c r="C26" s="232">
        <f>'Progress report 2024'!D42+'Progress report 2024'!D90+'Progress report 2024'!D130+'Progress report 2024'!D170+'Progress report 2024'!D205+'Progress report 2024'!D232</f>
        <v>0</v>
      </c>
      <c r="F26" s="2"/>
    </row>
    <row r="27" spans="1:7" ht="13" x14ac:dyDescent="0.3">
      <c r="A27" s="231"/>
      <c r="B27" s="120"/>
      <c r="C27" s="224"/>
      <c r="F27" s="2"/>
      <c r="G27" s="2" t="s">
        <v>12</v>
      </c>
    </row>
    <row r="28" spans="1:7" ht="13" x14ac:dyDescent="0.3">
      <c r="A28" s="231" t="s">
        <v>193</v>
      </c>
      <c r="B28" s="120" t="s">
        <v>186</v>
      </c>
      <c r="C28" s="224">
        <f>'Progress report 2024'!D50+'Progress report 2024'!D95+'Progress report 2024'!D135+'Progress report 2024'!D175+'Progress report 2024'!D237</f>
        <v>0</v>
      </c>
      <c r="F28" s="2"/>
      <c r="G28" s="2"/>
    </row>
    <row r="29" spans="1:7" ht="13" x14ac:dyDescent="0.3">
      <c r="A29" s="231" t="s">
        <v>194</v>
      </c>
      <c r="B29" s="120" t="s">
        <v>186</v>
      </c>
      <c r="C29" s="232">
        <f>'Progress report 2024'!D56+'Progress report 2024'!D99+'Progress report 2024'!D139+'Progress report 2024'!D179+'Progress report 2024'!D241</f>
        <v>0</v>
      </c>
      <c r="F29" s="2"/>
      <c r="G29" s="2"/>
    </row>
    <row r="30" spans="1:7" ht="13" x14ac:dyDescent="0.3">
      <c r="A30" s="231" t="s">
        <v>195</v>
      </c>
      <c r="B30" s="120" t="s">
        <v>186</v>
      </c>
      <c r="C30" s="232">
        <f>'Progress report 2024'!D62+'Progress report 2024'!D103+'Progress report 2024'!D143+'Progress report 2024'!D183+'Progress report 2024'!D245</f>
        <v>0</v>
      </c>
      <c r="F30" s="2"/>
      <c r="G30" s="2"/>
    </row>
    <row r="31" spans="1:7" ht="15.5" x14ac:dyDescent="0.35">
      <c r="A31" s="117" t="s">
        <v>196</v>
      </c>
      <c r="B31" s="118"/>
      <c r="C31" s="119">
        <f>SUM(C20:C30)</f>
        <v>0</v>
      </c>
    </row>
    <row r="32" spans="1:7" x14ac:dyDescent="0.25">
      <c r="A32" s="2"/>
      <c r="B32" s="2"/>
      <c r="C32" s="48"/>
    </row>
    <row r="33" spans="1:5" ht="15.5" x14ac:dyDescent="0.35">
      <c r="A33" s="117" t="s">
        <v>197</v>
      </c>
      <c r="B33" s="118"/>
      <c r="C33" s="119">
        <f>C20+SUM(C28:C30)</f>
        <v>0</v>
      </c>
      <c r="E33" s="1"/>
    </row>
    <row r="34" spans="1:5" ht="13" x14ac:dyDescent="0.3">
      <c r="A34" s="1"/>
      <c r="B34" s="1"/>
      <c r="C34" s="48"/>
    </row>
    <row r="35" spans="1:5" ht="15.5" x14ac:dyDescent="0.35">
      <c r="A35" s="215" t="s">
        <v>198</v>
      </c>
      <c r="B35" s="216"/>
      <c r="C35" s="217">
        <f>SUM(C22:C26)</f>
        <v>0</v>
      </c>
    </row>
    <row r="36" spans="1:5" ht="13" x14ac:dyDescent="0.3">
      <c r="A36" s="1"/>
      <c r="B36" s="2"/>
      <c r="C36" s="2"/>
    </row>
    <row r="39" spans="1:5" ht="13" x14ac:dyDescent="0.3">
      <c r="B39" s="1"/>
      <c r="C39" s="107"/>
      <c r="D39" s="2"/>
    </row>
    <row r="40" spans="1:5" x14ac:dyDescent="0.25">
      <c r="B40" s="2"/>
      <c r="C40" s="107"/>
    </row>
    <row r="41" spans="1:5" ht="13" x14ac:dyDescent="0.3">
      <c r="B41" s="1"/>
      <c r="C41" s="322"/>
    </row>
    <row r="42" spans="1:5" x14ac:dyDescent="0.25">
      <c r="B42" s="2"/>
      <c r="C42" s="107"/>
    </row>
    <row r="43" spans="1:5" ht="15.5" x14ac:dyDescent="0.35">
      <c r="A43" s="9"/>
      <c r="B43" s="1"/>
      <c r="C43" s="107"/>
    </row>
    <row r="44" spans="1:5" s="9" customFormat="1" ht="15.5" x14ac:dyDescent="0.35">
      <c r="A44"/>
      <c r="B44" s="2"/>
      <c r="C44" s="107"/>
      <c r="E44" s="10"/>
    </row>
    <row r="45" spans="1:5" ht="13" x14ac:dyDescent="0.3">
      <c r="B45" s="1"/>
      <c r="C45" s="107"/>
      <c r="E45" s="1"/>
    </row>
    <row r="46" spans="1:5" ht="13" x14ac:dyDescent="0.3">
      <c r="B46" s="2"/>
      <c r="C46" s="107"/>
      <c r="E46" s="1"/>
    </row>
    <row r="47" spans="1:5" ht="13" x14ac:dyDescent="0.3">
      <c r="B47" s="1"/>
      <c r="C47" s="107"/>
      <c r="E47" s="2"/>
    </row>
    <row r="48" spans="1:5" ht="13" x14ac:dyDescent="0.3">
      <c r="A48" s="44"/>
      <c r="B48" s="2"/>
      <c r="C48" s="107"/>
      <c r="E48" s="4"/>
    </row>
    <row r="49" spans="1:6" ht="13" x14ac:dyDescent="0.3">
      <c r="A49" s="44"/>
      <c r="B49" s="2"/>
      <c r="C49" s="107"/>
      <c r="E49" s="4"/>
    </row>
    <row r="50" spans="1:6" ht="13" x14ac:dyDescent="0.3">
      <c r="E50" s="4"/>
      <c r="F50" s="2" t="s">
        <v>12</v>
      </c>
    </row>
    <row r="51" spans="1:6" ht="13" x14ac:dyDescent="0.3">
      <c r="E51" s="4"/>
    </row>
    <row r="52" spans="1:6" ht="13" x14ac:dyDescent="0.3">
      <c r="A52" s="2"/>
      <c r="F52" s="4"/>
    </row>
    <row r="53" spans="1:6" ht="13" x14ac:dyDescent="0.3">
      <c r="F53" s="4"/>
    </row>
    <row r="54" spans="1:6" ht="13" x14ac:dyDescent="0.3">
      <c r="E54" s="4"/>
      <c r="F54" s="4"/>
    </row>
    <row r="55" spans="1:6" ht="13" x14ac:dyDescent="0.3">
      <c r="A55" s="1"/>
      <c r="E55" s="4"/>
      <c r="F55" s="4"/>
    </row>
    <row r="56" spans="1:6" ht="13" x14ac:dyDescent="0.3">
      <c r="F56" s="4"/>
    </row>
    <row r="57" spans="1:6" ht="13" x14ac:dyDescent="0.3">
      <c r="F57" s="4"/>
    </row>
    <row r="58" spans="1:6" ht="13" x14ac:dyDescent="0.3">
      <c r="F58" s="4"/>
    </row>
    <row r="59" spans="1:6" ht="13" x14ac:dyDescent="0.3">
      <c r="F59" s="4"/>
    </row>
    <row r="60" spans="1:6" ht="13" x14ac:dyDescent="0.3">
      <c r="F60" s="4"/>
    </row>
    <row r="61" spans="1:6" ht="13" x14ac:dyDescent="0.3">
      <c r="A61" s="4"/>
      <c r="F61" s="4"/>
    </row>
    <row r="62" spans="1:6" ht="13" x14ac:dyDescent="0.3">
      <c r="F62" s="4"/>
    </row>
    <row r="63" spans="1:6" ht="13" x14ac:dyDescent="0.3">
      <c r="F63" s="4"/>
    </row>
    <row r="64" spans="1:6" ht="13" x14ac:dyDescent="0.3">
      <c r="F64" s="4"/>
    </row>
    <row r="65" spans="1:6" ht="13" x14ac:dyDescent="0.3">
      <c r="E65" s="2"/>
      <c r="F65" s="4"/>
    </row>
    <row r="66" spans="1:6" ht="13" x14ac:dyDescent="0.3">
      <c r="F66" s="4"/>
    </row>
    <row r="67" spans="1:6" ht="13" x14ac:dyDescent="0.3">
      <c r="A67" s="4"/>
      <c r="F67" s="4"/>
    </row>
    <row r="68" spans="1:6" ht="13" x14ac:dyDescent="0.3">
      <c r="F68" s="4"/>
    </row>
    <row r="69" spans="1:6" ht="13" x14ac:dyDescent="0.3">
      <c r="F69" s="4"/>
    </row>
    <row r="73" spans="1:6" ht="13" x14ac:dyDescent="0.3">
      <c r="A73" s="4"/>
    </row>
    <row r="79" spans="1:6" ht="13" x14ac:dyDescent="0.3">
      <c r="A79" s="1"/>
    </row>
    <row r="80" spans="1:6" x14ac:dyDescent="0.25">
      <c r="E80" s="2"/>
    </row>
    <row r="81" spans="1:6" x14ac:dyDescent="0.25">
      <c r="E81" s="2"/>
    </row>
    <row r="82" spans="1:6" x14ac:dyDescent="0.25">
      <c r="E82" s="2"/>
    </row>
    <row r="83" spans="1:6" x14ac:dyDescent="0.25">
      <c r="E83" s="2"/>
    </row>
    <row r="84" spans="1:6" x14ac:dyDescent="0.25">
      <c r="F84" s="2"/>
    </row>
    <row r="85" spans="1:6" ht="13" x14ac:dyDescent="0.3">
      <c r="A85" s="4"/>
    </row>
    <row r="90" spans="1:6" ht="13" x14ac:dyDescent="0.3">
      <c r="A90" s="4"/>
    </row>
    <row r="95" spans="1:6" ht="13" x14ac:dyDescent="0.3">
      <c r="A95" s="4"/>
    </row>
    <row r="101" spans="1:1" ht="13" x14ac:dyDescent="0.3">
      <c r="A101" s="1"/>
    </row>
    <row r="107" spans="1:1" ht="13" x14ac:dyDescent="0.3">
      <c r="A107" s="4"/>
    </row>
    <row r="112" spans="1:1" ht="13" x14ac:dyDescent="0.3">
      <c r="A112" s="4"/>
    </row>
    <row r="117" spans="1:1" ht="13" x14ac:dyDescent="0.3">
      <c r="A117" s="4"/>
    </row>
    <row r="123" spans="1:1" ht="13" x14ac:dyDescent="0.3">
      <c r="A123" s="1"/>
    </row>
    <row r="129" spans="1:1" ht="13" x14ac:dyDescent="0.3">
      <c r="A129" s="4"/>
    </row>
    <row r="134" spans="1:1" ht="13" x14ac:dyDescent="0.3">
      <c r="A134" s="4"/>
    </row>
    <row r="139" spans="1:1" ht="13" x14ac:dyDescent="0.3">
      <c r="A139" s="4"/>
    </row>
    <row r="145" spans="1:6" ht="13" x14ac:dyDescent="0.3">
      <c r="A145" s="1"/>
    </row>
    <row r="149" spans="1:6" ht="13" x14ac:dyDescent="0.3">
      <c r="A149" s="1"/>
    </row>
    <row r="151" spans="1:6" x14ac:dyDescent="0.25">
      <c r="A151" s="3"/>
    </row>
    <row r="155" spans="1:6" ht="13" x14ac:dyDescent="0.3">
      <c r="A155" s="1"/>
    </row>
    <row r="159" spans="1:6" ht="13" x14ac:dyDescent="0.3">
      <c r="A159" s="1"/>
      <c r="E159" s="2"/>
      <c r="F159" s="2"/>
    </row>
    <row r="163" spans="1:6" ht="13" x14ac:dyDescent="0.3">
      <c r="A163" s="1"/>
      <c r="E163" s="2"/>
    </row>
    <row r="164" spans="1:6" x14ac:dyDescent="0.25">
      <c r="E164" s="2"/>
    </row>
    <row r="165" spans="1:6" x14ac:dyDescent="0.25">
      <c r="E165" s="2"/>
    </row>
    <row r="166" spans="1:6" ht="13" x14ac:dyDescent="0.3">
      <c r="F166" s="4"/>
    </row>
    <row r="167" spans="1:6" ht="13" x14ac:dyDescent="0.3">
      <c r="A167" s="1"/>
      <c r="E167" s="3"/>
    </row>
    <row r="168" spans="1:6" x14ac:dyDescent="0.25">
      <c r="E168" s="3"/>
    </row>
    <row r="169" spans="1:6" x14ac:dyDescent="0.25">
      <c r="E169" s="3"/>
    </row>
    <row r="170" spans="1:6" x14ac:dyDescent="0.25">
      <c r="F170" s="2"/>
    </row>
    <row r="171" spans="1:6" ht="13" x14ac:dyDescent="0.3">
      <c r="A171" s="4"/>
      <c r="E171" s="2"/>
    </row>
    <row r="172" spans="1:6" x14ac:dyDescent="0.25">
      <c r="A172" s="3"/>
    </row>
    <row r="173" spans="1:6" ht="13" x14ac:dyDescent="0.3">
      <c r="A173" s="3"/>
      <c r="E173" s="1"/>
    </row>
    <row r="174" spans="1:6" x14ac:dyDescent="0.25">
      <c r="A174" s="3"/>
    </row>
    <row r="176" spans="1:6" ht="13" x14ac:dyDescent="0.3">
      <c r="A176" s="1"/>
    </row>
    <row r="180" spans="1:10" ht="13" x14ac:dyDescent="0.3">
      <c r="A180" s="4"/>
    </row>
    <row r="183" spans="1:10" ht="13" x14ac:dyDescent="0.3">
      <c r="A183" s="1"/>
      <c r="E183" s="4"/>
      <c r="F183" s="3"/>
      <c r="G183" s="3"/>
      <c r="H183" s="3"/>
    </row>
    <row r="184" spans="1:10" x14ac:dyDescent="0.25">
      <c r="E184" s="3"/>
      <c r="F184" s="3"/>
      <c r="G184" s="3"/>
      <c r="H184" s="3"/>
    </row>
    <row r="185" spans="1:10" x14ac:dyDescent="0.25">
      <c r="E185" s="3"/>
      <c r="F185" s="3"/>
      <c r="G185" s="3"/>
      <c r="H185" s="3"/>
      <c r="I185" s="3"/>
      <c r="J185" s="3"/>
    </row>
    <row r="186" spans="1:10" x14ac:dyDescent="0.25">
      <c r="I186" s="3"/>
      <c r="J186" s="3"/>
    </row>
    <row r="187" spans="1:10" x14ac:dyDescent="0.25">
      <c r="I187" s="3"/>
      <c r="J187" s="3"/>
    </row>
    <row r="188" spans="1:10" ht="13" x14ac:dyDescent="0.3">
      <c r="E188" s="1"/>
    </row>
    <row r="189" spans="1:10" ht="13" x14ac:dyDescent="0.3">
      <c r="A189" s="1"/>
      <c r="E189" s="2"/>
    </row>
    <row r="190" spans="1:10" ht="13" x14ac:dyDescent="0.3">
      <c r="A190" s="1"/>
    </row>
    <row r="191" spans="1:10" ht="13" x14ac:dyDescent="0.3">
      <c r="A191" s="1"/>
    </row>
    <row r="192" spans="1:10" ht="13" x14ac:dyDescent="0.3">
      <c r="A192" s="1"/>
      <c r="E192" s="2"/>
    </row>
    <row r="195" spans="1:6" ht="13" x14ac:dyDescent="0.3">
      <c r="A195" s="1"/>
      <c r="E195" s="1"/>
    </row>
    <row r="197" spans="1:6" ht="13" x14ac:dyDescent="0.3">
      <c r="A197" s="7"/>
      <c r="E197" s="4"/>
    </row>
    <row r="199" spans="1:6" ht="13" x14ac:dyDescent="0.3">
      <c r="F199" s="4"/>
    </row>
    <row r="203" spans="1:6" ht="13" x14ac:dyDescent="0.3">
      <c r="E203" s="1"/>
    </row>
    <row r="204" spans="1:6" ht="13" x14ac:dyDescent="0.3">
      <c r="A204" s="1"/>
    </row>
    <row r="207" spans="1:6" x14ac:dyDescent="0.25">
      <c r="A207" s="2"/>
    </row>
    <row r="208" spans="1:6" ht="13" x14ac:dyDescent="0.3">
      <c r="E208" s="1"/>
    </row>
    <row r="209" spans="1:5" ht="13" x14ac:dyDescent="0.3">
      <c r="E209" s="1"/>
    </row>
    <row r="210" spans="1:5" x14ac:dyDescent="0.25">
      <c r="A210" s="2"/>
      <c r="E210" s="2"/>
    </row>
    <row r="211" spans="1:5" ht="13" x14ac:dyDescent="0.3">
      <c r="E211" s="1"/>
    </row>
    <row r="213" spans="1:5" x14ac:dyDescent="0.25">
      <c r="E213" s="7"/>
    </row>
    <row r="214" spans="1:5" ht="13" x14ac:dyDescent="0.3">
      <c r="E214" s="1"/>
    </row>
    <row r="215" spans="1:5" ht="13" x14ac:dyDescent="0.3">
      <c r="E215" s="1"/>
    </row>
    <row r="218" spans="1:5" x14ac:dyDescent="0.25">
      <c r="A218" s="2"/>
    </row>
    <row r="222" spans="1:5" ht="13" x14ac:dyDescent="0.3">
      <c r="E222" s="1"/>
    </row>
    <row r="230" spans="6:6" x14ac:dyDescent="0.25">
      <c r="F230" s="2"/>
    </row>
    <row r="231" spans="6:6" x14ac:dyDescent="0.25">
      <c r="F231" s="2"/>
    </row>
  </sheetData>
  <phoneticPr fontId="0" type="noConversion"/>
  <pageMargins left="0.35433070866141736" right="0.35433070866141736" top="0.59055118110236227" bottom="0.59055118110236227" header="0.51181102362204722" footer="0.51181102362204722"/>
  <pageSetup paperSize="9" scale="85" fitToHeight="0" orientation="portrait"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6220D-057B-4948-963E-6C1A1D4F626E}">
  <dimension ref="A1:AFP1218"/>
  <sheetViews>
    <sheetView zoomScale="70" zoomScaleNormal="70" workbookViewId="0">
      <pane ySplit="5" topLeftCell="A58" activePane="bottomLeft" state="frozen"/>
      <selection pane="bottomLeft" activeCell="A66" sqref="A66"/>
    </sheetView>
  </sheetViews>
  <sheetFormatPr defaultColWidth="8.81640625" defaultRowHeight="15.5" x14ac:dyDescent="0.35"/>
  <cols>
    <col min="1" max="1" width="79.26953125" style="137" customWidth="1"/>
    <col min="2" max="2" width="24.1796875" customWidth="1"/>
    <col min="3" max="4" width="15.54296875" customWidth="1"/>
    <col min="5" max="5" width="13.81640625" style="153" customWidth="1"/>
    <col min="6" max="6" width="12.453125" style="127" customWidth="1"/>
    <col min="7" max="7" width="14" style="127" customWidth="1"/>
    <col min="8" max="8" width="42.1796875" customWidth="1"/>
  </cols>
  <sheetData>
    <row r="1" spans="1:8" ht="30" customHeight="1" x14ac:dyDescent="0.35">
      <c r="A1" s="206" t="s">
        <v>199</v>
      </c>
      <c r="B1" s="16" t="s">
        <v>14</v>
      </c>
    </row>
    <row r="2" spans="1:8" x14ac:dyDescent="0.35">
      <c r="A2" s="244" t="s">
        <v>15</v>
      </c>
      <c r="B2" s="245" t="s">
        <v>16</v>
      </c>
    </row>
    <row r="3" spans="1:8" x14ac:dyDescent="0.35">
      <c r="A3" s="209" t="s">
        <v>17</v>
      </c>
      <c r="B3" s="246" t="s">
        <v>16</v>
      </c>
    </row>
    <row r="4" spans="1:8" x14ac:dyDescent="0.35">
      <c r="A4"/>
      <c r="B4" s="133"/>
    </row>
    <row r="5" spans="1:8" s="188" customFormat="1" ht="46" customHeight="1" x14ac:dyDescent="0.4">
      <c r="A5" s="205" t="s">
        <v>200</v>
      </c>
      <c r="B5" s="281" t="s">
        <v>19</v>
      </c>
      <c r="C5" s="205" t="s">
        <v>20</v>
      </c>
      <c r="D5" s="377" t="s">
        <v>201</v>
      </c>
      <c r="E5" s="364" t="s">
        <v>202</v>
      </c>
      <c r="F5" s="364" t="s">
        <v>203</v>
      </c>
      <c r="G5" s="377" t="s">
        <v>23</v>
      </c>
      <c r="H5" s="377" t="s">
        <v>24</v>
      </c>
    </row>
    <row r="6" spans="1:8" ht="21" x14ac:dyDescent="0.5">
      <c r="A6" s="247" t="s">
        <v>25</v>
      </c>
      <c r="B6" s="248"/>
      <c r="C6" s="248"/>
      <c r="D6" s="394"/>
      <c r="E6" s="146"/>
      <c r="F6" s="382"/>
      <c r="G6" s="249"/>
      <c r="H6" s="248"/>
    </row>
    <row r="7" spans="1:8" ht="18.5" x14ac:dyDescent="0.45">
      <c r="A7" s="172" t="s">
        <v>26</v>
      </c>
      <c r="B7" s="172"/>
      <c r="C7" s="172" t="s">
        <v>28</v>
      </c>
      <c r="D7" s="396"/>
      <c r="E7" s="146">
        <v>0</v>
      </c>
      <c r="F7" s="146">
        <v>0</v>
      </c>
      <c r="G7" s="249"/>
      <c r="H7" s="248"/>
    </row>
    <row r="8" spans="1:8" ht="18.5" x14ac:dyDescent="0.45">
      <c r="A8" s="172" t="s">
        <v>26</v>
      </c>
      <c r="B8" s="172" t="s">
        <v>204</v>
      </c>
      <c r="C8" s="172" t="s">
        <v>28</v>
      </c>
      <c r="D8" s="396"/>
      <c r="E8" s="146">
        <v>0</v>
      </c>
      <c r="F8" s="146">
        <v>0</v>
      </c>
      <c r="G8" s="249"/>
      <c r="H8" s="248"/>
    </row>
    <row r="9" spans="1:8" ht="18.5" x14ac:dyDescent="0.45">
      <c r="A9" s="248" t="s">
        <v>29</v>
      </c>
      <c r="B9" s="172"/>
      <c r="C9" s="172"/>
      <c r="D9" s="396"/>
      <c r="E9" s="146">
        <f>SUM(E7:E8)</f>
        <v>0</v>
      </c>
      <c r="F9" s="146">
        <f>SUM(F7:F8)</f>
        <v>0</v>
      </c>
      <c r="G9" s="249"/>
      <c r="H9" s="248"/>
    </row>
    <row r="10" spans="1:8" ht="18.5" x14ac:dyDescent="0.45">
      <c r="A10" s="139" t="s">
        <v>350</v>
      </c>
      <c r="B10" s="172"/>
      <c r="C10" s="172"/>
      <c r="D10" s="396"/>
      <c r="E10" s="146">
        <v>0</v>
      </c>
      <c r="F10" s="146">
        <v>0</v>
      </c>
      <c r="G10" s="249"/>
      <c r="H10" s="248"/>
    </row>
    <row r="11" spans="1:8" ht="18.5" x14ac:dyDescent="0.45">
      <c r="A11" s="250" t="s">
        <v>30</v>
      </c>
      <c r="B11" s="178"/>
      <c r="C11" s="178"/>
      <c r="D11" s="419">
        <f>'Progress report 2024'!F11</f>
        <v>0</v>
      </c>
      <c r="E11" s="251">
        <f>E9+E10</f>
        <v>0</v>
      </c>
      <c r="F11" s="251">
        <f>F9+F10</f>
        <v>0</v>
      </c>
      <c r="G11" s="251">
        <f>(F11+D11)-E11</f>
        <v>0</v>
      </c>
      <c r="H11" s="250"/>
    </row>
    <row r="12" spans="1:8" ht="21" x14ac:dyDescent="0.5">
      <c r="A12" s="252" t="s">
        <v>31</v>
      </c>
      <c r="B12" s="170"/>
      <c r="C12" s="170"/>
      <c r="D12" s="397"/>
      <c r="E12" s="147"/>
      <c r="F12" s="191"/>
      <c r="G12" s="191"/>
      <c r="H12" s="140"/>
    </row>
    <row r="13" spans="1:8" ht="18.5" x14ac:dyDescent="0.45">
      <c r="A13" s="140" t="s">
        <v>32</v>
      </c>
      <c r="B13" s="170"/>
      <c r="C13" s="170"/>
      <c r="D13" s="397"/>
      <c r="E13" s="147"/>
      <c r="F13" s="191"/>
      <c r="G13" s="191"/>
      <c r="H13" s="140"/>
    </row>
    <row r="14" spans="1:8" ht="18.5" x14ac:dyDescent="0.45">
      <c r="A14" s="170" t="s">
        <v>26</v>
      </c>
      <c r="B14" s="170"/>
      <c r="C14" s="170" t="s">
        <v>28</v>
      </c>
      <c r="D14" s="397"/>
      <c r="E14" s="147">
        <v>0</v>
      </c>
      <c r="F14" s="147">
        <v>0</v>
      </c>
      <c r="G14" s="191"/>
      <c r="H14" s="140"/>
    </row>
    <row r="15" spans="1:8" ht="18.5" x14ac:dyDescent="0.45">
      <c r="A15" s="170" t="s">
        <v>26</v>
      </c>
      <c r="B15" s="170"/>
      <c r="C15" s="170" t="s">
        <v>28</v>
      </c>
      <c r="D15" s="397"/>
      <c r="E15" s="147">
        <v>0</v>
      </c>
      <c r="F15" s="147">
        <v>0</v>
      </c>
      <c r="G15" s="191"/>
      <c r="H15" s="140"/>
    </row>
    <row r="16" spans="1:8" ht="18.5" x14ac:dyDescent="0.45">
      <c r="A16" s="291" t="s">
        <v>33</v>
      </c>
      <c r="B16" s="170"/>
      <c r="C16" s="170"/>
      <c r="D16" s="397"/>
      <c r="E16" s="147">
        <f>SUM(E14:E15)</f>
        <v>0</v>
      </c>
      <c r="F16" s="147">
        <f>SUM(F14:F15)</f>
        <v>0</v>
      </c>
      <c r="G16" s="192"/>
      <c r="H16" s="140"/>
    </row>
    <row r="17" spans="1:8" ht="18.5" x14ac:dyDescent="0.45">
      <c r="A17" s="291" t="s">
        <v>350</v>
      </c>
      <c r="B17" s="170"/>
      <c r="C17" s="170"/>
      <c r="D17" s="397"/>
      <c r="E17" s="147">
        <v>0</v>
      </c>
      <c r="F17" s="147">
        <v>0</v>
      </c>
      <c r="G17" s="192"/>
      <c r="H17" s="140"/>
    </row>
    <row r="18" spans="1:8" ht="18.5" x14ac:dyDescent="0.45">
      <c r="A18" s="295" t="s">
        <v>34</v>
      </c>
      <c r="B18" s="292"/>
      <c r="C18" s="292"/>
      <c r="D18" s="398">
        <f>'Progress report 2024'!F18</f>
        <v>0</v>
      </c>
      <c r="E18" s="296">
        <f>SUM(E16:E17)</f>
        <v>0</v>
      </c>
      <c r="F18" s="296">
        <f>SUM(F16:F17)</f>
        <v>0</v>
      </c>
      <c r="G18" s="413">
        <f>(F18+D18)-E18</f>
        <v>0</v>
      </c>
      <c r="H18" s="294"/>
    </row>
    <row r="19" spans="1:8" ht="18.5" x14ac:dyDescent="0.45">
      <c r="A19" s="140" t="s">
        <v>35</v>
      </c>
      <c r="B19" s="170"/>
      <c r="C19" s="170"/>
      <c r="D19" s="397"/>
      <c r="E19" s="147"/>
      <c r="F19" s="191"/>
      <c r="G19" s="191"/>
      <c r="H19" s="140"/>
    </row>
    <row r="20" spans="1:8" ht="18.5" x14ac:dyDescent="0.45">
      <c r="A20" s="170" t="s">
        <v>26</v>
      </c>
      <c r="B20" s="170"/>
      <c r="C20" s="170" t="s">
        <v>28</v>
      </c>
      <c r="D20" s="397"/>
      <c r="E20" s="147">
        <v>0</v>
      </c>
      <c r="F20" s="147">
        <v>0</v>
      </c>
      <c r="G20" s="191"/>
      <c r="H20" s="140"/>
    </row>
    <row r="21" spans="1:8" ht="18.5" x14ac:dyDescent="0.45">
      <c r="A21" s="170" t="s">
        <v>26</v>
      </c>
      <c r="B21" s="170"/>
      <c r="C21" s="170" t="s">
        <v>28</v>
      </c>
      <c r="D21" s="397"/>
      <c r="E21" s="147">
        <v>0</v>
      </c>
      <c r="F21" s="147">
        <v>0</v>
      </c>
      <c r="G21" s="191"/>
      <c r="H21" s="140"/>
    </row>
    <row r="22" spans="1:8" ht="18.5" x14ac:dyDescent="0.45">
      <c r="A22" s="291" t="s">
        <v>36</v>
      </c>
      <c r="B22" s="170"/>
      <c r="C22" s="170"/>
      <c r="D22" s="397"/>
      <c r="E22" s="147">
        <f>SUM(E20:E21)</f>
        <v>0</v>
      </c>
      <c r="F22" s="147">
        <f>SUM(F20:F21)</f>
        <v>0</v>
      </c>
      <c r="G22" s="192"/>
      <c r="H22" s="140"/>
    </row>
    <row r="23" spans="1:8" ht="18.5" x14ac:dyDescent="0.45">
      <c r="A23" s="291" t="s">
        <v>350</v>
      </c>
      <c r="B23" s="170"/>
      <c r="C23" s="170"/>
      <c r="D23" s="397"/>
      <c r="E23" s="147">
        <v>0</v>
      </c>
      <c r="F23" s="147">
        <v>0</v>
      </c>
      <c r="G23" s="192"/>
      <c r="H23" s="140"/>
    </row>
    <row r="24" spans="1:8" ht="18.5" x14ac:dyDescent="0.45">
      <c r="A24" s="295" t="s">
        <v>37</v>
      </c>
      <c r="B24" s="292"/>
      <c r="C24" s="292"/>
      <c r="D24" s="398">
        <f>'Progress report 2024'!F24</f>
        <v>0</v>
      </c>
      <c r="E24" s="296">
        <f>SUM(E22:E23)</f>
        <v>0</v>
      </c>
      <c r="F24" s="296">
        <f>SUM(F22:F23)</f>
        <v>0</v>
      </c>
      <c r="G24" s="293">
        <f>(F24+D24)-E24</f>
        <v>0</v>
      </c>
      <c r="H24" s="294"/>
    </row>
    <row r="25" spans="1:8" ht="18.5" x14ac:dyDescent="0.45">
      <c r="A25" s="140" t="s">
        <v>38</v>
      </c>
      <c r="B25" s="170"/>
      <c r="C25" s="170"/>
      <c r="D25" s="397"/>
      <c r="E25" s="148"/>
      <c r="F25" s="191"/>
      <c r="G25" s="191"/>
      <c r="H25" s="140"/>
    </row>
    <row r="26" spans="1:8" ht="18.5" x14ac:dyDescent="0.45">
      <c r="A26" s="170" t="s">
        <v>26</v>
      </c>
      <c r="B26" s="170"/>
      <c r="C26" s="170" t="s">
        <v>28</v>
      </c>
      <c r="D26" s="397"/>
      <c r="E26" s="147">
        <v>0</v>
      </c>
      <c r="F26" s="147">
        <v>0</v>
      </c>
      <c r="G26" s="191"/>
      <c r="H26" s="140"/>
    </row>
    <row r="27" spans="1:8" ht="18.5" x14ac:dyDescent="0.45">
      <c r="A27" s="170" t="s">
        <v>26</v>
      </c>
      <c r="B27" s="170"/>
      <c r="C27" s="170" t="s">
        <v>28</v>
      </c>
      <c r="D27" s="397"/>
      <c r="E27" s="147">
        <v>0</v>
      </c>
      <c r="F27" s="147">
        <v>0</v>
      </c>
      <c r="G27" s="191"/>
      <c r="H27" s="140"/>
    </row>
    <row r="28" spans="1:8" ht="18.5" x14ac:dyDescent="0.45">
      <c r="A28" s="291" t="s">
        <v>39</v>
      </c>
      <c r="B28" s="170"/>
      <c r="C28" s="170"/>
      <c r="D28" s="397"/>
      <c r="E28" s="147">
        <f>SUM(E26:E27)</f>
        <v>0</v>
      </c>
      <c r="F28" s="147">
        <f>SUM(F26:F27)</f>
        <v>0</v>
      </c>
      <c r="G28" s="192"/>
      <c r="H28" s="140"/>
    </row>
    <row r="29" spans="1:8" ht="18.5" x14ac:dyDescent="0.45">
      <c r="A29" s="291" t="s">
        <v>350</v>
      </c>
      <c r="B29" s="170"/>
      <c r="C29" s="170"/>
      <c r="D29" s="397"/>
      <c r="E29" s="147">
        <v>0</v>
      </c>
      <c r="F29" s="147">
        <v>0</v>
      </c>
      <c r="G29" s="192"/>
      <c r="H29" s="140"/>
    </row>
    <row r="30" spans="1:8" ht="18.5" x14ac:dyDescent="0.45">
      <c r="A30" s="295" t="s">
        <v>40</v>
      </c>
      <c r="B30" s="292"/>
      <c r="C30" s="292"/>
      <c r="D30" s="398">
        <f>'Progress report 2024'!F30</f>
        <v>0</v>
      </c>
      <c r="E30" s="296">
        <f>SUM(E28:E29)</f>
        <v>0</v>
      </c>
      <c r="F30" s="296">
        <f>SUM(F28:F29)</f>
        <v>0</v>
      </c>
      <c r="G30" s="293">
        <f>(F30+D30)-E30</f>
        <v>0</v>
      </c>
      <c r="H30" s="294"/>
    </row>
    <row r="31" spans="1:8" ht="18.5" x14ac:dyDescent="0.45">
      <c r="A31" s="140" t="s">
        <v>41</v>
      </c>
      <c r="B31" s="170"/>
      <c r="C31" s="170"/>
      <c r="D31" s="397"/>
      <c r="E31" s="148"/>
      <c r="F31" s="191"/>
      <c r="G31" s="191"/>
      <c r="H31" s="140"/>
    </row>
    <row r="32" spans="1:8" ht="18.5" x14ac:dyDescent="0.45">
      <c r="A32" s="170" t="s">
        <v>26</v>
      </c>
      <c r="B32" s="170"/>
      <c r="C32" s="170" t="s">
        <v>28</v>
      </c>
      <c r="D32" s="397"/>
      <c r="E32" s="147">
        <v>0</v>
      </c>
      <c r="F32" s="147">
        <v>0</v>
      </c>
      <c r="G32" s="191"/>
      <c r="H32" s="140"/>
    </row>
    <row r="33" spans="1:8" ht="18.5" x14ac:dyDescent="0.45">
      <c r="A33" s="170" t="s">
        <v>26</v>
      </c>
      <c r="B33" s="170"/>
      <c r="C33" s="170" t="s">
        <v>28</v>
      </c>
      <c r="D33" s="397"/>
      <c r="E33" s="147">
        <v>0</v>
      </c>
      <c r="F33" s="147">
        <v>0</v>
      </c>
      <c r="G33" s="191"/>
      <c r="H33" s="140"/>
    </row>
    <row r="34" spans="1:8" ht="18.5" x14ac:dyDescent="0.45">
      <c r="A34" s="291" t="s">
        <v>42</v>
      </c>
      <c r="B34" s="170"/>
      <c r="C34" s="170"/>
      <c r="D34" s="397"/>
      <c r="E34" s="147">
        <f>SUM(E32:E33)</f>
        <v>0</v>
      </c>
      <c r="F34" s="147">
        <f>SUM(F32:F33)</f>
        <v>0</v>
      </c>
      <c r="G34" s="192"/>
      <c r="H34" s="140"/>
    </row>
    <row r="35" spans="1:8" s="121" customFormat="1" ht="18.5" x14ac:dyDescent="0.45">
      <c r="A35" s="291" t="s">
        <v>350</v>
      </c>
      <c r="B35" s="170"/>
      <c r="C35" s="170"/>
      <c r="D35" s="397"/>
      <c r="E35" s="147">
        <v>0</v>
      </c>
      <c r="F35" s="147">
        <v>0</v>
      </c>
      <c r="G35" s="192"/>
      <c r="H35" s="140"/>
    </row>
    <row r="36" spans="1:8" s="121" customFormat="1" ht="18.5" x14ac:dyDescent="0.45">
      <c r="A36" s="295" t="s">
        <v>43</v>
      </c>
      <c r="B36" s="292"/>
      <c r="C36" s="292"/>
      <c r="D36" s="398">
        <f>'Progress report 2024'!F36</f>
        <v>0</v>
      </c>
      <c r="E36" s="296">
        <f>SUM(E34:E35)</f>
        <v>0</v>
      </c>
      <c r="F36" s="296">
        <f>SUM(F34:F35)</f>
        <v>0</v>
      </c>
      <c r="G36" s="293">
        <f>(F36+D36)-E36</f>
        <v>0</v>
      </c>
      <c r="H36" s="294"/>
    </row>
    <row r="37" spans="1:8" s="121" customFormat="1" ht="18.5" x14ac:dyDescent="0.45">
      <c r="A37" s="140" t="s">
        <v>44</v>
      </c>
      <c r="B37" s="170"/>
      <c r="C37" s="170"/>
      <c r="D37" s="397"/>
      <c r="E37" s="147"/>
      <c r="F37" s="191"/>
      <c r="G37" s="191"/>
      <c r="H37" s="140"/>
    </row>
    <row r="38" spans="1:8" ht="18.5" x14ac:dyDescent="0.45">
      <c r="A38" s="170" t="s">
        <v>26</v>
      </c>
      <c r="B38" s="170"/>
      <c r="C38" s="170" t="s">
        <v>28</v>
      </c>
      <c r="D38" s="397"/>
      <c r="E38" s="147">
        <v>0</v>
      </c>
      <c r="F38" s="191">
        <v>0</v>
      </c>
      <c r="G38" s="191"/>
      <c r="H38" s="140"/>
    </row>
    <row r="39" spans="1:8" ht="18.5" x14ac:dyDescent="0.45">
      <c r="A39" s="170" t="s">
        <v>26</v>
      </c>
      <c r="B39" s="170"/>
      <c r="C39" s="170" t="s">
        <v>28</v>
      </c>
      <c r="D39" s="397"/>
      <c r="E39" s="147">
        <v>0</v>
      </c>
      <c r="F39" s="147">
        <v>0</v>
      </c>
      <c r="G39" s="191"/>
      <c r="H39" s="140"/>
    </row>
    <row r="40" spans="1:8" s="190" customFormat="1" ht="18.5" x14ac:dyDescent="0.45">
      <c r="A40" s="291" t="s">
        <v>45</v>
      </c>
      <c r="B40" s="170"/>
      <c r="C40" s="170"/>
      <c r="D40" s="397"/>
      <c r="E40" s="147">
        <f>SUM(E38:E39)</f>
        <v>0</v>
      </c>
      <c r="F40" s="147">
        <f>SUM(F38:F39)</f>
        <v>0</v>
      </c>
      <c r="G40" s="192"/>
      <c r="H40" s="140"/>
    </row>
    <row r="41" spans="1:8" s="190" customFormat="1" ht="18.5" x14ac:dyDescent="0.45">
      <c r="A41" s="291" t="s">
        <v>350</v>
      </c>
      <c r="B41" s="170"/>
      <c r="C41" s="170"/>
      <c r="D41" s="397"/>
      <c r="E41" s="147">
        <v>0</v>
      </c>
      <c r="F41" s="147">
        <v>0</v>
      </c>
      <c r="G41" s="192"/>
      <c r="H41" s="140"/>
    </row>
    <row r="42" spans="1:8" s="190" customFormat="1" ht="18.5" x14ac:dyDescent="0.45">
      <c r="A42" s="295" t="s">
        <v>46</v>
      </c>
      <c r="B42" s="292"/>
      <c r="C42" s="292"/>
      <c r="D42" s="398">
        <f>'Progress report 2024'!F42</f>
        <v>0</v>
      </c>
      <c r="E42" s="296">
        <f>SUM(E40:E41)</f>
        <v>0</v>
      </c>
      <c r="F42" s="296">
        <f>SUM(F40:F41)</f>
        <v>0</v>
      </c>
      <c r="G42" s="293">
        <f>(F42+E42)-E42</f>
        <v>0</v>
      </c>
      <c r="H42" s="294"/>
    </row>
    <row r="43" spans="1:8" ht="18.5" x14ac:dyDescent="0.45">
      <c r="A43" s="250" t="s">
        <v>47</v>
      </c>
      <c r="B43" s="189"/>
      <c r="C43" s="189"/>
      <c r="D43" s="419">
        <f>'Progress report 2024'!F43</f>
        <v>0</v>
      </c>
      <c r="E43" s="251">
        <f>E18+E24+E30+E36+E42</f>
        <v>0</v>
      </c>
      <c r="F43" s="251">
        <f>F18+F24+F30+F36+F42</f>
        <v>0</v>
      </c>
      <c r="G43" s="253">
        <f>(F43+D43)-E43</f>
        <v>0</v>
      </c>
      <c r="H43" s="250"/>
    </row>
    <row r="44" spans="1:8" s="121" customFormat="1" ht="21" x14ac:dyDescent="0.5">
      <c r="A44" s="254" t="s">
        <v>48</v>
      </c>
      <c r="B44" s="171"/>
      <c r="C44" s="171"/>
      <c r="D44" s="399"/>
      <c r="E44" s="149"/>
      <c r="F44" s="193"/>
      <c r="G44" s="193"/>
      <c r="H44" s="142"/>
    </row>
    <row r="45" spans="1:8" ht="18.5" x14ac:dyDescent="0.45">
      <c r="A45" s="142" t="s">
        <v>49</v>
      </c>
      <c r="B45" s="171"/>
      <c r="C45" s="171"/>
      <c r="D45" s="399"/>
      <c r="E45" s="149"/>
      <c r="F45" s="193"/>
      <c r="G45" s="193"/>
      <c r="H45" s="142"/>
    </row>
    <row r="46" spans="1:8" ht="18.5" x14ac:dyDescent="0.45">
      <c r="A46" s="171" t="s">
        <v>26</v>
      </c>
      <c r="B46" s="171"/>
      <c r="C46" s="171" t="s">
        <v>28</v>
      </c>
      <c r="D46" s="399"/>
      <c r="E46" s="149">
        <v>0</v>
      </c>
      <c r="F46" s="149">
        <v>0</v>
      </c>
      <c r="G46" s="193"/>
      <c r="H46" s="142"/>
    </row>
    <row r="47" spans="1:8" ht="18.5" x14ac:dyDescent="0.45">
      <c r="A47" s="171" t="s">
        <v>26</v>
      </c>
      <c r="B47" s="171"/>
      <c r="C47" s="171" t="s">
        <v>28</v>
      </c>
      <c r="D47" s="399"/>
      <c r="E47" s="149">
        <v>0</v>
      </c>
      <c r="F47" s="149">
        <v>0</v>
      </c>
      <c r="G47" s="193"/>
      <c r="H47" s="142"/>
    </row>
    <row r="48" spans="1:8" ht="18.5" x14ac:dyDescent="0.45">
      <c r="A48" s="142" t="s">
        <v>50</v>
      </c>
      <c r="B48" s="171"/>
      <c r="C48" s="171"/>
      <c r="D48" s="399"/>
      <c r="E48" s="149">
        <f>SUM(E46:E47)</f>
        <v>0</v>
      </c>
      <c r="F48" s="149">
        <f>SUM(F46:F47)</f>
        <v>0</v>
      </c>
      <c r="G48" s="194"/>
      <c r="H48" s="142"/>
    </row>
    <row r="49" spans="1:848" ht="18.5" x14ac:dyDescent="0.45">
      <c r="A49" s="144" t="s">
        <v>350</v>
      </c>
      <c r="B49" s="171"/>
      <c r="C49" s="171"/>
      <c r="D49" s="399"/>
      <c r="E49" s="149">
        <v>0</v>
      </c>
      <c r="F49" s="149">
        <v>0</v>
      </c>
      <c r="G49" s="149"/>
      <c r="H49" s="142"/>
    </row>
    <row r="50" spans="1:848" s="121" customFormat="1" ht="18.5" x14ac:dyDescent="0.45">
      <c r="A50" s="255" t="s">
        <v>51</v>
      </c>
      <c r="B50" s="179"/>
      <c r="C50" s="179"/>
      <c r="D50" s="420">
        <f>'Progress report 2024'!F50</f>
        <v>0</v>
      </c>
      <c r="E50" s="256">
        <f>E48+E49</f>
        <v>0</v>
      </c>
      <c r="F50" s="256">
        <f>F48+F49</f>
        <v>0</v>
      </c>
      <c r="G50" s="297">
        <f>(F50+D50)-E50</f>
        <v>0</v>
      </c>
      <c r="H50" s="255"/>
    </row>
    <row r="51" spans="1:848" s="121" customFormat="1" ht="18.5" x14ac:dyDescent="0.45">
      <c r="A51" s="142" t="s">
        <v>52</v>
      </c>
      <c r="B51" s="171"/>
      <c r="C51" s="171"/>
      <c r="D51" s="399"/>
      <c r="E51" s="149"/>
      <c r="F51" s="193"/>
      <c r="G51" s="193"/>
      <c r="H51" s="142"/>
    </row>
    <row r="52" spans="1:848" ht="18.5" x14ac:dyDescent="0.45">
      <c r="A52" s="171" t="s">
        <v>26</v>
      </c>
      <c r="B52" s="171"/>
      <c r="C52" s="171" t="s">
        <v>28</v>
      </c>
      <c r="D52" s="399"/>
      <c r="E52" s="149">
        <v>0</v>
      </c>
      <c r="F52" s="149">
        <v>0</v>
      </c>
      <c r="G52" s="193"/>
      <c r="H52" s="142"/>
    </row>
    <row r="53" spans="1:848" ht="18.5" x14ac:dyDescent="0.45">
      <c r="A53" s="171" t="s">
        <v>26</v>
      </c>
      <c r="B53" s="171"/>
      <c r="C53" s="171" t="s">
        <v>28</v>
      </c>
      <c r="D53" s="399"/>
      <c r="E53" s="149">
        <v>0</v>
      </c>
      <c r="F53" s="149">
        <v>0</v>
      </c>
      <c r="G53" s="193"/>
      <c r="H53" s="142"/>
    </row>
    <row r="54" spans="1:848" ht="18.5" x14ac:dyDescent="0.45">
      <c r="A54" s="142" t="s">
        <v>53</v>
      </c>
      <c r="B54" s="171"/>
      <c r="C54" s="171"/>
      <c r="D54" s="399"/>
      <c r="E54" s="149">
        <f>SUM(E52:E53)</f>
        <v>0</v>
      </c>
      <c r="F54" s="149">
        <f>SUM(F52:F53)</f>
        <v>0</v>
      </c>
      <c r="G54" s="194"/>
      <c r="H54" s="142"/>
    </row>
    <row r="55" spans="1:848" ht="18.5" x14ac:dyDescent="0.45">
      <c r="A55" s="144" t="s">
        <v>350</v>
      </c>
      <c r="B55" s="171"/>
      <c r="C55" s="171"/>
      <c r="D55" s="399"/>
      <c r="E55" s="149">
        <v>0</v>
      </c>
      <c r="F55" s="149">
        <v>0</v>
      </c>
      <c r="G55" s="193"/>
      <c r="H55" s="142"/>
    </row>
    <row r="56" spans="1:848" s="121" customFormat="1" ht="18.5" x14ac:dyDescent="0.45">
      <c r="A56" s="255" t="s">
        <v>54</v>
      </c>
      <c r="B56" s="179"/>
      <c r="C56" s="179"/>
      <c r="D56" s="420">
        <f>'Progress report 2024'!F56</f>
        <v>0</v>
      </c>
      <c r="E56" s="256">
        <f>E55+E54</f>
        <v>0</v>
      </c>
      <c r="F56" s="256">
        <f>F55+F54</f>
        <v>0</v>
      </c>
      <c r="G56" s="297">
        <f>(F56+D56)-E56</f>
        <v>0</v>
      </c>
      <c r="H56" s="255"/>
    </row>
    <row r="57" spans="1:848" s="121" customFormat="1" ht="18.5" x14ac:dyDescent="0.45">
      <c r="A57" s="142" t="s">
        <v>55</v>
      </c>
      <c r="B57" s="171"/>
      <c r="C57" s="171"/>
      <c r="D57" s="399"/>
      <c r="E57" s="149"/>
      <c r="F57" s="193"/>
      <c r="G57" s="193"/>
      <c r="H57" s="142"/>
    </row>
    <row r="58" spans="1:848" s="122" customFormat="1" ht="18.5" x14ac:dyDescent="0.45">
      <c r="A58" s="171" t="s">
        <v>26</v>
      </c>
      <c r="B58" s="171"/>
      <c r="C58" s="171" t="s">
        <v>28</v>
      </c>
      <c r="D58" s="399"/>
      <c r="E58" s="149">
        <v>0</v>
      </c>
      <c r="F58" s="149">
        <v>0</v>
      </c>
      <c r="G58" s="193"/>
      <c r="H58" s="142"/>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row>
    <row r="59" spans="1:848" s="122" customFormat="1" ht="18.5" x14ac:dyDescent="0.45">
      <c r="A59" s="171" t="s">
        <v>26</v>
      </c>
      <c r="B59" s="171"/>
      <c r="C59" s="171" t="s">
        <v>28</v>
      </c>
      <c r="D59" s="399"/>
      <c r="E59" s="149">
        <v>0</v>
      </c>
      <c r="F59" s="149">
        <v>0</v>
      </c>
      <c r="G59" s="193"/>
      <c r="H59" s="142"/>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row>
    <row r="60" spans="1:848" ht="18.5" x14ac:dyDescent="0.45">
      <c r="A60" s="142" t="s">
        <v>56</v>
      </c>
      <c r="B60" s="171"/>
      <c r="C60" s="171"/>
      <c r="D60" s="399"/>
      <c r="E60" s="149">
        <f>SUM(E58:E59)</f>
        <v>0</v>
      </c>
      <c r="F60" s="149">
        <f>SUM(F58:F59)</f>
        <v>0</v>
      </c>
      <c r="G60" s="194"/>
      <c r="H60" s="142"/>
    </row>
    <row r="61" spans="1:848" ht="18.5" x14ac:dyDescent="0.45">
      <c r="A61" s="144" t="s">
        <v>350</v>
      </c>
      <c r="B61" s="171"/>
      <c r="C61" s="171"/>
      <c r="D61" s="399"/>
      <c r="E61" s="149">
        <v>0</v>
      </c>
      <c r="F61" s="149">
        <v>0</v>
      </c>
      <c r="G61" s="193"/>
      <c r="H61" s="142"/>
    </row>
    <row r="62" spans="1:848" ht="18.5" x14ac:dyDescent="0.45">
      <c r="A62" s="255" t="s">
        <v>57</v>
      </c>
      <c r="B62" s="179"/>
      <c r="C62" s="179"/>
      <c r="D62" s="420">
        <f>'Progress report 2024'!F62</f>
        <v>0</v>
      </c>
      <c r="E62" s="256">
        <f>E61+E60</f>
        <v>0</v>
      </c>
      <c r="F62" s="256">
        <f>F61+F60</f>
        <v>0</v>
      </c>
      <c r="G62" s="257">
        <f>(F62+D62)-E62</f>
        <v>0</v>
      </c>
      <c r="H62" s="255"/>
    </row>
    <row r="63" spans="1:848" s="122" customFormat="1" ht="18.5" x14ac:dyDescent="0.45">
      <c r="A63" s="250" t="s">
        <v>58</v>
      </c>
      <c r="B63" s="178"/>
      <c r="C63" s="178"/>
      <c r="D63" s="419">
        <f>'Progress report 2024'!F63</f>
        <v>0</v>
      </c>
      <c r="E63" s="251">
        <f>E50+E56+E62</f>
        <v>0</v>
      </c>
      <c r="F63" s="251">
        <f>F50+F56+F62</f>
        <v>0</v>
      </c>
      <c r="G63" s="346">
        <f t="shared" ref="G63:G64" si="0">(F63+D63)-E63</f>
        <v>0</v>
      </c>
      <c r="H63" s="250"/>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row>
    <row r="64" spans="1:848" ht="18.5" x14ac:dyDescent="0.45">
      <c r="A64" s="258" t="s">
        <v>59</v>
      </c>
      <c r="B64" s="180"/>
      <c r="C64" s="180"/>
      <c r="D64" s="346">
        <f>'Progress report 2024'!F64</f>
        <v>0</v>
      </c>
      <c r="E64" s="251">
        <f>E63+E43+E11</f>
        <v>0</v>
      </c>
      <c r="F64" s="251">
        <f>F63+F43+F11</f>
        <v>0</v>
      </c>
      <c r="G64" s="346">
        <f t="shared" si="0"/>
        <v>0</v>
      </c>
      <c r="H64" s="258"/>
    </row>
    <row r="65" spans="1:848" ht="24.75" customHeight="1" x14ac:dyDescent="0.5">
      <c r="A65" s="259" t="s">
        <v>60</v>
      </c>
      <c r="B65" s="176"/>
      <c r="C65" s="177"/>
      <c r="D65" s="400"/>
      <c r="E65" s="151"/>
      <c r="F65" s="197"/>
      <c r="G65" s="260"/>
      <c r="H65" s="261"/>
    </row>
    <row r="66" spans="1:848" ht="18.5" x14ac:dyDescent="0.45">
      <c r="A66" s="264" t="s">
        <v>61</v>
      </c>
      <c r="B66" s="174"/>
      <c r="C66" s="174"/>
      <c r="D66" s="401"/>
      <c r="E66" s="169"/>
      <c r="F66" s="169"/>
      <c r="G66" s="263"/>
      <c r="H66" s="264"/>
    </row>
    <row r="67" spans="1:848" ht="18.5" x14ac:dyDescent="0.45">
      <c r="A67" s="174" t="s">
        <v>62</v>
      </c>
      <c r="B67" s="174" t="s">
        <v>63</v>
      </c>
      <c r="C67" s="174" t="s">
        <v>64</v>
      </c>
      <c r="D67" s="401"/>
      <c r="E67" s="166">
        <v>0</v>
      </c>
      <c r="F67" s="166">
        <v>0</v>
      </c>
      <c r="G67" s="263"/>
      <c r="H67" s="264"/>
    </row>
    <row r="68" spans="1:848" ht="18.5" x14ac:dyDescent="0.45">
      <c r="A68" s="174" t="s">
        <v>62</v>
      </c>
      <c r="B68" s="174" t="s">
        <v>63</v>
      </c>
      <c r="C68" s="174" t="s">
        <v>64</v>
      </c>
      <c r="D68" s="401"/>
      <c r="E68" s="166">
        <v>0</v>
      </c>
      <c r="F68" s="166">
        <v>0</v>
      </c>
      <c r="G68" s="263"/>
      <c r="H68" s="264"/>
    </row>
    <row r="69" spans="1:848" ht="24.75" customHeight="1" x14ac:dyDescent="0.45">
      <c r="A69" s="262" t="s">
        <v>65</v>
      </c>
      <c r="B69" s="174"/>
      <c r="C69" s="174"/>
      <c r="D69" s="195">
        <f>'Progress report 2024'!F69</f>
        <v>0</v>
      </c>
      <c r="E69" s="169">
        <f>SUM(E67:E68)</f>
        <v>0</v>
      </c>
      <c r="F69" s="169">
        <f>SUM(F67:F68)</f>
        <v>0</v>
      </c>
      <c r="G69" s="195">
        <f>(F69+D69)-E69</f>
        <v>0</v>
      </c>
      <c r="H69" s="264"/>
    </row>
    <row r="70" spans="1:848" ht="18.5" x14ac:dyDescent="0.45">
      <c r="A70" s="266" t="s">
        <v>66</v>
      </c>
      <c r="B70" s="175"/>
      <c r="C70" s="175"/>
      <c r="D70" s="192"/>
      <c r="E70" s="168"/>
      <c r="F70" s="168"/>
      <c r="G70" s="191"/>
      <c r="H70" s="266"/>
    </row>
    <row r="71" spans="1:848" s="122" customFormat="1" ht="18.5" x14ac:dyDescent="0.45">
      <c r="A71" s="140" t="s">
        <v>67</v>
      </c>
      <c r="B71" s="175"/>
      <c r="C71" s="175"/>
      <c r="D71" s="192"/>
      <c r="E71" s="148"/>
      <c r="F71" s="148"/>
      <c r="G71" s="191"/>
      <c r="H71" s="266"/>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row>
    <row r="72" spans="1:848" s="122" customFormat="1" ht="18.5" x14ac:dyDescent="0.45">
      <c r="A72" s="170" t="s">
        <v>62</v>
      </c>
      <c r="B72" s="175" t="s">
        <v>63</v>
      </c>
      <c r="C72" s="175" t="s">
        <v>64</v>
      </c>
      <c r="D72" s="192"/>
      <c r="E72" s="147">
        <v>0</v>
      </c>
      <c r="F72" s="147">
        <v>0</v>
      </c>
      <c r="G72" s="191"/>
      <c r="H72" s="266"/>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row>
    <row r="73" spans="1:848" ht="18.5" x14ac:dyDescent="0.45">
      <c r="A73" s="170" t="s">
        <v>62</v>
      </c>
      <c r="B73" s="175" t="s">
        <v>63</v>
      </c>
      <c r="C73" s="175" t="s">
        <v>64</v>
      </c>
      <c r="D73" s="192"/>
      <c r="E73" s="147">
        <v>0</v>
      </c>
      <c r="F73" s="147">
        <v>0</v>
      </c>
      <c r="G73" s="191"/>
      <c r="H73" s="266"/>
    </row>
    <row r="74" spans="1:848" ht="18.5" x14ac:dyDescent="0.45">
      <c r="A74" s="306" t="s">
        <v>68</v>
      </c>
      <c r="B74" s="307"/>
      <c r="C74" s="307"/>
      <c r="D74" s="293">
        <f>'Progress report 2024'!F74</f>
        <v>0</v>
      </c>
      <c r="E74" s="296">
        <f>SUM(E72:E73)</f>
        <v>0</v>
      </c>
      <c r="F74" s="296">
        <f>SUM(F72:F73)</f>
        <v>0</v>
      </c>
      <c r="G74" s="293">
        <f>(F74+D74)-E74</f>
        <v>0</v>
      </c>
      <c r="H74" s="308"/>
    </row>
    <row r="75" spans="1:848" ht="18.5" x14ac:dyDescent="0.45">
      <c r="A75" s="140" t="s">
        <v>69</v>
      </c>
      <c r="B75" s="175"/>
      <c r="C75" s="175"/>
      <c r="D75" s="192"/>
      <c r="E75" s="148"/>
      <c r="F75" s="148"/>
      <c r="G75" s="191"/>
      <c r="H75" s="266"/>
    </row>
    <row r="76" spans="1:848" ht="18.5" x14ac:dyDescent="0.45">
      <c r="A76" s="170" t="s">
        <v>62</v>
      </c>
      <c r="B76" s="175" t="s">
        <v>63</v>
      </c>
      <c r="C76" s="175" t="s">
        <v>64</v>
      </c>
      <c r="D76" s="192"/>
      <c r="E76" s="147">
        <v>0</v>
      </c>
      <c r="F76" s="147">
        <v>0</v>
      </c>
      <c r="G76" s="191"/>
      <c r="H76" s="266"/>
    </row>
    <row r="77" spans="1:848" ht="18.5" x14ac:dyDescent="0.45">
      <c r="A77" s="170" t="s">
        <v>62</v>
      </c>
      <c r="B77" s="175" t="s">
        <v>63</v>
      </c>
      <c r="C77" s="175" t="s">
        <v>64</v>
      </c>
      <c r="D77" s="192"/>
      <c r="E77" s="147">
        <v>0</v>
      </c>
      <c r="F77" s="147">
        <v>0</v>
      </c>
      <c r="G77" s="191"/>
      <c r="H77" s="266"/>
    </row>
    <row r="78" spans="1:848" ht="18.5" x14ac:dyDescent="0.45">
      <c r="A78" s="306" t="s">
        <v>70</v>
      </c>
      <c r="B78" s="307"/>
      <c r="C78" s="307"/>
      <c r="D78" s="293">
        <f>'Progress report 2024'!F78</f>
        <v>0</v>
      </c>
      <c r="E78" s="296">
        <f>SUM(E76:E77)</f>
        <v>0</v>
      </c>
      <c r="F78" s="296">
        <f>SUM(F76:F77)</f>
        <v>0</v>
      </c>
      <c r="G78" s="293">
        <f>(F78+D78)-E78</f>
        <v>0</v>
      </c>
      <c r="H78" s="308"/>
    </row>
    <row r="79" spans="1:848" ht="18.5" x14ac:dyDescent="0.45">
      <c r="A79" s="140" t="s">
        <v>71</v>
      </c>
      <c r="B79" s="175"/>
      <c r="C79" s="175"/>
      <c r="D79" s="192"/>
      <c r="E79" s="148"/>
      <c r="F79" s="148"/>
      <c r="G79" s="191"/>
      <c r="H79" s="266"/>
    </row>
    <row r="80" spans="1:848" s="122" customFormat="1" ht="18.5" x14ac:dyDescent="0.45">
      <c r="A80" s="170" t="s">
        <v>62</v>
      </c>
      <c r="B80" s="175" t="s">
        <v>63</v>
      </c>
      <c r="C80" s="175" t="s">
        <v>64</v>
      </c>
      <c r="D80" s="192"/>
      <c r="E80" s="147">
        <v>0</v>
      </c>
      <c r="F80" s="147">
        <v>0</v>
      </c>
      <c r="G80" s="191"/>
      <c r="H80" s="266"/>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row>
    <row r="81" spans="1:848" ht="18.5" x14ac:dyDescent="0.45">
      <c r="A81" s="170" t="s">
        <v>62</v>
      </c>
      <c r="B81" s="175" t="s">
        <v>63</v>
      </c>
      <c r="C81" s="175" t="s">
        <v>64</v>
      </c>
      <c r="D81" s="192"/>
      <c r="E81" s="147">
        <v>0</v>
      </c>
      <c r="F81" s="147">
        <v>0</v>
      </c>
      <c r="G81" s="191"/>
      <c r="H81" s="266"/>
    </row>
    <row r="82" spans="1:848" ht="18.5" x14ac:dyDescent="0.45">
      <c r="A82" s="309" t="s">
        <v>72</v>
      </c>
      <c r="B82" s="307"/>
      <c r="C82" s="307"/>
      <c r="D82" s="293">
        <f>'Progress report 2024'!F82</f>
        <v>0</v>
      </c>
      <c r="E82" s="296">
        <f>SUM(E80:E81)</f>
        <v>0</v>
      </c>
      <c r="F82" s="296">
        <f>SUM(F80:F81)</f>
        <v>0</v>
      </c>
      <c r="G82" s="293">
        <f>(F82+D82)-E82</f>
        <v>0</v>
      </c>
      <c r="H82" s="308"/>
    </row>
    <row r="83" spans="1:848" ht="18.5" x14ac:dyDescent="0.45">
      <c r="A83" s="140" t="s">
        <v>73</v>
      </c>
      <c r="B83" s="175"/>
      <c r="C83" s="175"/>
      <c r="D83" s="192"/>
      <c r="E83" s="148"/>
      <c r="F83" s="148"/>
      <c r="G83" s="191"/>
      <c r="H83" s="266"/>
    </row>
    <row r="84" spans="1:848" ht="18.5" x14ac:dyDescent="0.45">
      <c r="A84" s="170" t="s">
        <v>62</v>
      </c>
      <c r="B84" s="175" t="s">
        <v>63</v>
      </c>
      <c r="C84" s="175" t="s">
        <v>64</v>
      </c>
      <c r="D84" s="192"/>
      <c r="E84" s="147">
        <v>0</v>
      </c>
      <c r="F84" s="147">
        <v>0</v>
      </c>
      <c r="G84" s="191"/>
      <c r="H84" s="266"/>
    </row>
    <row r="85" spans="1:848" ht="18.5" x14ac:dyDescent="0.45">
      <c r="A85" s="170" t="s">
        <v>62</v>
      </c>
      <c r="B85" s="175" t="s">
        <v>63</v>
      </c>
      <c r="C85" s="175" t="s">
        <v>64</v>
      </c>
      <c r="D85" s="192"/>
      <c r="E85" s="147">
        <v>0</v>
      </c>
      <c r="F85" s="147">
        <v>0</v>
      </c>
      <c r="G85" s="191"/>
      <c r="H85" s="266"/>
    </row>
    <row r="86" spans="1:848" ht="18.5" x14ac:dyDescent="0.45">
      <c r="A86" s="309" t="s">
        <v>74</v>
      </c>
      <c r="B86" s="307"/>
      <c r="C86" s="307"/>
      <c r="D86" s="293">
        <f>'Progress report 2024'!F86</f>
        <v>0</v>
      </c>
      <c r="E86" s="296">
        <f>SUM(E84:E85)</f>
        <v>0</v>
      </c>
      <c r="F86" s="296">
        <f>SUM(F84:F85)</f>
        <v>0</v>
      </c>
      <c r="G86" s="293">
        <f>(F86+D86)-E86</f>
        <v>0</v>
      </c>
      <c r="H86" s="308"/>
    </row>
    <row r="87" spans="1:848" ht="18.5" x14ac:dyDescent="0.45">
      <c r="A87" s="140" t="s">
        <v>75</v>
      </c>
      <c r="B87" s="175"/>
      <c r="C87" s="175"/>
      <c r="D87" s="192"/>
      <c r="E87" s="148"/>
      <c r="F87" s="148"/>
      <c r="G87" s="191"/>
      <c r="H87" s="266"/>
    </row>
    <row r="88" spans="1:848" s="122" customFormat="1" ht="18.5" x14ac:dyDescent="0.45">
      <c r="A88" s="170" t="s">
        <v>62</v>
      </c>
      <c r="B88" s="175" t="s">
        <v>63</v>
      </c>
      <c r="C88" s="175" t="s">
        <v>64</v>
      </c>
      <c r="D88" s="192"/>
      <c r="E88" s="147">
        <v>0</v>
      </c>
      <c r="F88" s="147">
        <v>0</v>
      </c>
      <c r="G88" s="191"/>
      <c r="H88" s="266"/>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row>
    <row r="89" spans="1:848" ht="18.5" x14ac:dyDescent="0.45">
      <c r="A89" s="170" t="s">
        <v>62</v>
      </c>
      <c r="B89" s="175" t="s">
        <v>63</v>
      </c>
      <c r="C89" s="175" t="s">
        <v>64</v>
      </c>
      <c r="D89" s="192"/>
      <c r="E89" s="147">
        <v>0</v>
      </c>
      <c r="F89" s="147">
        <v>0</v>
      </c>
      <c r="G89" s="191"/>
      <c r="H89" s="266"/>
    </row>
    <row r="90" spans="1:848" ht="24.75" customHeight="1" x14ac:dyDescent="0.45">
      <c r="A90" s="309" t="s">
        <v>76</v>
      </c>
      <c r="B90" s="307"/>
      <c r="C90" s="307"/>
      <c r="D90" s="293">
        <f>'Progress report 2024'!F90</f>
        <v>0</v>
      </c>
      <c r="E90" s="296">
        <f>SUM(E88:E89)</f>
        <v>0</v>
      </c>
      <c r="F90" s="296">
        <f>SUM(F88:F89)</f>
        <v>0</v>
      </c>
      <c r="G90" s="293">
        <f>(F90+D90)-E90</f>
        <v>0</v>
      </c>
      <c r="H90" s="308"/>
    </row>
    <row r="91" spans="1:848" ht="18.5" x14ac:dyDescent="0.45">
      <c r="A91" s="267" t="s">
        <v>77</v>
      </c>
      <c r="B91" s="173"/>
      <c r="C91" s="173"/>
      <c r="D91" s="194"/>
      <c r="E91" s="196"/>
      <c r="F91" s="196"/>
      <c r="G91" s="193"/>
      <c r="H91" s="145"/>
    </row>
    <row r="92" spans="1:848" ht="18.5" x14ac:dyDescent="0.45">
      <c r="A92" s="142" t="s">
        <v>78</v>
      </c>
      <c r="B92" s="173"/>
      <c r="C92" s="173"/>
      <c r="D92" s="194"/>
      <c r="E92" s="150"/>
      <c r="F92" s="150"/>
      <c r="G92" s="193"/>
      <c r="H92" s="145"/>
    </row>
    <row r="93" spans="1:848" ht="18.5" x14ac:dyDescent="0.45">
      <c r="A93" s="171" t="s">
        <v>62</v>
      </c>
      <c r="B93" s="173" t="s">
        <v>63</v>
      </c>
      <c r="C93" s="173" t="s">
        <v>64</v>
      </c>
      <c r="D93" s="194"/>
      <c r="E93" s="149">
        <v>0</v>
      </c>
      <c r="F93" s="149">
        <v>0</v>
      </c>
      <c r="G93" s="193"/>
      <c r="H93" s="145"/>
    </row>
    <row r="94" spans="1:848" ht="18.5" x14ac:dyDescent="0.45">
      <c r="A94" s="171" t="s">
        <v>62</v>
      </c>
      <c r="B94" s="173" t="s">
        <v>63</v>
      </c>
      <c r="C94" s="173" t="s">
        <v>64</v>
      </c>
      <c r="D94" s="194"/>
      <c r="E94" s="149">
        <v>0</v>
      </c>
      <c r="F94" s="149">
        <v>0</v>
      </c>
      <c r="G94" s="193"/>
      <c r="H94" s="145"/>
    </row>
    <row r="95" spans="1:848" s="9" customFormat="1" ht="18.5" x14ac:dyDescent="0.45">
      <c r="A95" s="312" t="s">
        <v>79</v>
      </c>
      <c r="B95" s="313"/>
      <c r="C95" s="313"/>
      <c r="D95" s="297">
        <f>'Progress report 2024'!F95</f>
        <v>0</v>
      </c>
      <c r="E95" s="256">
        <f>SUM(E93:E94)</f>
        <v>0</v>
      </c>
      <c r="F95" s="256">
        <f>SUM(F93:F94)</f>
        <v>0</v>
      </c>
      <c r="G95" s="297">
        <f>(F95+D95)-E95</f>
        <v>0</v>
      </c>
      <c r="H95" s="314"/>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row>
    <row r="96" spans="1:848" s="9" customFormat="1" ht="18.5" x14ac:dyDescent="0.45">
      <c r="A96" s="142" t="s">
        <v>80</v>
      </c>
      <c r="B96" s="173"/>
      <c r="C96" s="173"/>
      <c r="D96" s="194"/>
      <c r="E96" s="150"/>
      <c r="F96" s="150"/>
      <c r="G96" s="194"/>
      <c r="H96" s="145"/>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row>
    <row r="97" spans="1:848" s="122" customFormat="1" ht="18.5" x14ac:dyDescent="0.45">
      <c r="A97" s="171" t="s">
        <v>62</v>
      </c>
      <c r="B97" s="173" t="s">
        <v>63</v>
      </c>
      <c r="C97" s="173" t="s">
        <v>64</v>
      </c>
      <c r="D97" s="194"/>
      <c r="E97" s="149">
        <v>0</v>
      </c>
      <c r="F97" s="149">
        <v>0</v>
      </c>
      <c r="G97" s="194"/>
      <c r="H97" s="145"/>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row>
    <row r="98" spans="1:848" ht="18.5" x14ac:dyDescent="0.45">
      <c r="A98" s="171" t="s">
        <v>62</v>
      </c>
      <c r="B98" s="173" t="s">
        <v>63</v>
      </c>
      <c r="C98" s="173" t="s">
        <v>64</v>
      </c>
      <c r="D98" s="194"/>
      <c r="E98" s="149">
        <v>0</v>
      </c>
      <c r="F98" s="149">
        <v>0</v>
      </c>
      <c r="G98" s="194"/>
      <c r="H98" s="145"/>
    </row>
    <row r="99" spans="1:848" ht="18.5" x14ac:dyDescent="0.45">
      <c r="A99" s="312" t="s">
        <v>81</v>
      </c>
      <c r="B99" s="313"/>
      <c r="C99" s="313"/>
      <c r="D99" s="297">
        <f>'Progress report 2024'!F99</f>
        <v>0</v>
      </c>
      <c r="E99" s="256">
        <f>SUM(E97:E98)</f>
        <v>0</v>
      </c>
      <c r="F99" s="256">
        <f>SUM(F97:F98)</f>
        <v>0</v>
      </c>
      <c r="G99" s="297">
        <f>(F99+D99)-E99</f>
        <v>0</v>
      </c>
      <c r="H99" s="314"/>
    </row>
    <row r="100" spans="1:848" ht="18.5" x14ac:dyDescent="0.45">
      <c r="A100" s="142" t="s">
        <v>82</v>
      </c>
      <c r="B100" s="173"/>
      <c r="C100" s="173"/>
      <c r="D100" s="194"/>
      <c r="E100" s="150"/>
      <c r="F100" s="150"/>
      <c r="G100" s="194"/>
      <c r="H100" s="145"/>
    </row>
    <row r="101" spans="1:848" ht="18.5" x14ac:dyDescent="0.45">
      <c r="A101" s="171" t="s">
        <v>62</v>
      </c>
      <c r="B101" s="173" t="s">
        <v>63</v>
      </c>
      <c r="C101" s="173" t="s">
        <v>64</v>
      </c>
      <c r="D101" s="194"/>
      <c r="E101" s="149">
        <v>0</v>
      </c>
      <c r="F101" s="149">
        <v>0</v>
      </c>
      <c r="G101" s="194"/>
      <c r="H101" s="145"/>
    </row>
    <row r="102" spans="1:848" ht="18.5" x14ac:dyDescent="0.45">
      <c r="A102" s="171" t="s">
        <v>62</v>
      </c>
      <c r="B102" s="173" t="s">
        <v>63</v>
      </c>
      <c r="C102" s="173" t="s">
        <v>64</v>
      </c>
      <c r="D102" s="194"/>
      <c r="E102" s="149">
        <v>0</v>
      </c>
      <c r="F102" s="149">
        <v>0</v>
      </c>
      <c r="G102" s="194"/>
      <c r="H102" s="145"/>
    </row>
    <row r="103" spans="1:848" s="190" customFormat="1" ht="18.5" x14ac:dyDescent="0.45">
      <c r="A103" s="255" t="s">
        <v>83</v>
      </c>
      <c r="B103" s="313"/>
      <c r="C103" s="313"/>
      <c r="D103" s="297">
        <f>'Progress report 2024'!F103</f>
        <v>0</v>
      </c>
      <c r="E103" s="256">
        <f>SUM(E101:E102)</f>
        <v>0</v>
      </c>
      <c r="F103" s="256">
        <f>SUM(F101:F102)</f>
        <v>0</v>
      </c>
      <c r="G103" s="297">
        <f>(F103+D103)-E103</f>
        <v>0</v>
      </c>
      <c r="H103" s="314"/>
    </row>
    <row r="104" spans="1:848" ht="18.5" x14ac:dyDescent="0.45">
      <c r="A104" s="250" t="s">
        <v>84</v>
      </c>
      <c r="B104" s="189"/>
      <c r="C104" s="189"/>
      <c r="D104" s="410">
        <f>'Progress report 2024'!F104</f>
        <v>0</v>
      </c>
      <c r="E104" s="251">
        <f>E69+E74+E78+E82+E86+E90+E95+E99+E103</f>
        <v>0</v>
      </c>
      <c r="F104" s="251">
        <f>F69+F74+F78+F82+F86+F90+F95+F99+F103</f>
        <v>0</v>
      </c>
      <c r="G104" s="393">
        <f>(F104+D104)-E104</f>
        <v>0</v>
      </c>
      <c r="H104" s="250"/>
    </row>
    <row r="105" spans="1:848" ht="21" x14ac:dyDescent="0.5">
      <c r="A105" s="299" t="s">
        <v>85</v>
      </c>
      <c r="B105" s="138"/>
      <c r="C105" s="138"/>
      <c r="D105" s="394"/>
      <c r="E105" s="169"/>
      <c r="F105" s="169"/>
      <c r="G105" s="300"/>
      <c r="H105" s="301"/>
    </row>
    <row r="106" spans="1:848" ht="18.5" x14ac:dyDescent="0.45">
      <c r="A106" s="269" t="s">
        <v>86</v>
      </c>
      <c r="B106" s="138"/>
      <c r="C106" s="138"/>
      <c r="D106" s="394"/>
      <c r="E106" s="169"/>
      <c r="F106" s="169"/>
      <c r="G106" s="300"/>
      <c r="H106" s="301"/>
    </row>
    <row r="107" spans="1:848" ht="18.5" x14ac:dyDescent="0.45">
      <c r="A107" s="248" t="s">
        <v>87</v>
      </c>
      <c r="B107" s="138"/>
      <c r="C107" s="138"/>
      <c r="D107" s="394"/>
      <c r="E107" s="166">
        <v>0</v>
      </c>
      <c r="F107" s="166">
        <v>0</v>
      </c>
      <c r="G107" s="300"/>
      <c r="H107" s="301"/>
    </row>
    <row r="108" spans="1:848" ht="18.5" x14ac:dyDescent="0.45">
      <c r="A108" s="248" t="s">
        <v>87</v>
      </c>
      <c r="B108" s="138"/>
      <c r="C108" s="138"/>
      <c r="D108" s="394"/>
      <c r="E108" s="166">
        <v>0</v>
      </c>
      <c r="F108" s="166">
        <v>0</v>
      </c>
      <c r="G108" s="300"/>
      <c r="H108" s="301"/>
    </row>
    <row r="109" spans="1:848" ht="18.5" x14ac:dyDescent="0.45">
      <c r="A109" s="248" t="s">
        <v>88</v>
      </c>
      <c r="B109" s="138"/>
      <c r="C109" s="138"/>
      <c r="D109" s="396">
        <f>'Progress report 2024'!F109</f>
        <v>0</v>
      </c>
      <c r="E109" s="169">
        <f>SUM(E107:E108)</f>
        <v>0</v>
      </c>
      <c r="F109" s="169">
        <f>SUM(F107:F108)</f>
        <v>0</v>
      </c>
      <c r="G109" s="195">
        <f>(F109+D109)-E109</f>
        <v>0</v>
      </c>
      <c r="H109" s="301"/>
    </row>
    <row r="110" spans="1:848" ht="18.5" x14ac:dyDescent="0.45">
      <c r="A110" s="140" t="s">
        <v>89</v>
      </c>
      <c r="B110" s="141"/>
      <c r="C110" s="141"/>
      <c r="D110" s="395"/>
      <c r="E110" s="168"/>
      <c r="F110" s="168"/>
      <c r="G110" s="302"/>
      <c r="H110" s="303"/>
    </row>
    <row r="111" spans="1:848" ht="18.5" x14ac:dyDescent="0.45">
      <c r="A111" s="140" t="s">
        <v>90</v>
      </c>
      <c r="B111" s="141"/>
      <c r="C111" s="141"/>
      <c r="D111" s="395"/>
      <c r="E111" s="168"/>
      <c r="F111" s="168"/>
      <c r="G111" s="302"/>
      <c r="H111" s="303"/>
    </row>
    <row r="112" spans="1:848" ht="18.5" x14ac:dyDescent="0.45">
      <c r="A112" s="272" t="s">
        <v>87</v>
      </c>
      <c r="B112" s="141"/>
      <c r="C112" s="141"/>
      <c r="D112" s="395"/>
      <c r="E112" s="167">
        <v>0</v>
      </c>
      <c r="F112" s="167">
        <v>0</v>
      </c>
      <c r="G112" s="302"/>
      <c r="H112" s="303"/>
    </row>
    <row r="113" spans="1:8" ht="18.5" x14ac:dyDescent="0.45">
      <c r="A113" s="272" t="s">
        <v>87</v>
      </c>
      <c r="B113" s="141"/>
      <c r="C113" s="141"/>
      <c r="D113" s="395"/>
      <c r="E113" s="167">
        <v>0</v>
      </c>
      <c r="F113" s="167">
        <v>0</v>
      </c>
      <c r="G113" s="302"/>
      <c r="H113" s="303"/>
    </row>
    <row r="114" spans="1:8" ht="18.5" x14ac:dyDescent="0.45">
      <c r="A114" s="309" t="s">
        <v>91</v>
      </c>
      <c r="B114" s="310"/>
      <c r="C114" s="310"/>
      <c r="D114" s="398">
        <f>'Progress report 2024'!F114</f>
        <v>0</v>
      </c>
      <c r="E114" s="296">
        <f>SUM(E112:E113)</f>
        <v>0</v>
      </c>
      <c r="F114" s="296">
        <f>SUM(F112:F113)</f>
        <v>0</v>
      </c>
      <c r="G114" s="293">
        <f>(F114+D114)-E114</f>
        <v>0</v>
      </c>
      <c r="H114" s="311"/>
    </row>
    <row r="115" spans="1:8" ht="18.5" x14ac:dyDescent="0.45">
      <c r="A115" s="140" t="s">
        <v>92</v>
      </c>
      <c r="B115" s="141"/>
      <c r="C115" s="141"/>
      <c r="D115" s="397"/>
      <c r="E115" s="168"/>
      <c r="F115" s="168"/>
      <c r="G115" s="411"/>
      <c r="H115" s="303"/>
    </row>
    <row r="116" spans="1:8" ht="18.5" x14ac:dyDescent="0.45">
      <c r="A116" s="272" t="s">
        <v>87</v>
      </c>
      <c r="B116" s="141"/>
      <c r="C116" s="141"/>
      <c r="D116" s="397"/>
      <c r="E116" s="167">
        <v>0</v>
      </c>
      <c r="F116" s="167">
        <v>0</v>
      </c>
      <c r="G116" s="411"/>
      <c r="H116" s="303"/>
    </row>
    <row r="117" spans="1:8" ht="18.5" x14ac:dyDescent="0.45">
      <c r="A117" s="272" t="s">
        <v>87</v>
      </c>
      <c r="B117" s="141"/>
      <c r="C117" s="141"/>
      <c r="D117" s="397"/>
      <c r="E117" s="167">
        <v>0</v>
      </c>
      <c r="F117" s="167">
        <v>0</v>
      </c>
      <c r="G117" s="411"/>
      <c r="H117" s="303"/>
    </row>
    <row r="118" spans="1:8" ht="18.5" x14ac:dyDescent="0.45">
      <c r="A118" s="309" t="s">
        <v>93</v>
      </c>
      <c r="B118" s="310"/>
      <c r="C118" s="310"/>
      <c r="D118" s="398">
        <f>'Progress report 2024'!F118</f>
        <v>0</v>
      </c>
      <c r="E118" s="296">
        <f>SUM(E116:E117)</f>
        <v>0</v>
      </c>
      <c r="F118" s="296">
        <f>SUM(F116:F117)</f>
        <v>0</v>
      </c>
      <c r="G118" s="293">
        <f>(F118+D118)-E118</f>
        <v>0</v>
      </c>
      <c r="H118" s="311"/>
    </row>
    <row r="119" spans="1:8" ht="18.5" x14ac:dyDescent="0.45">
      <c r="A119" s="140" t="s">
        <v>94</v>
      </c>
      <c r="B119" s="141"/>
      <c r="C119" s="141"/>
      <c r="D119" s="395"/>
      <c r="E119" s="168"/>
      <c r="F119" s="168"/>
      <c r="G119" s="411"/>
      <c r="H119" s="303"/>
    </row>
    <row r="120" spans="1:8" ht="18.5" x14ac:dyDescent="0.45">
      <c r="A120" s="272" t="s">
        <v>87</v>
      </c>
      <c r="B120" s="141"/>
      <c r="C120" s="141"/>
      <c r="D120" s="395"/>
      <c r="E120" s="167">
        <v>0</v>
      </c>
      <c r="F120" s="167">
        <v>0</v>
      </c>
      <c r="G120" s="411"/>
      <c r="H120" s="303"/>
    </row>
    <row r="121" spans="1:8" ht="18.5" x14ac:dyDescent="0.45">
      <c r="A121" s="272" t="s">
        <v>87</v>
      </c>
      <c r="B121" s="141"/>
      <c r="C121" s="141"/>
      <c r="D121" s="395"/>
      <c r="E121" s="167">
        <v>0</v>
      </c>
      <c r="F121" s="167">
        <v>0</v>
      </c>
      <c r="G121" s="411"/>
      <c r="H121" s="303"/>
    </row>
    <row r="122" spans="1:8" ht="18.5" x14ac:dyDescent="0.45">
      <c r="A122" s="309" t="s">
        <v>95</v>
      </c>
      <c r="B122" s="310"/>
      <c r="C122" s="310"/>
      <c r="D122" s="398">
        <f>'Progress report 2024'!F122</f>
        <v>0</v>
      </c>
      <c r="E122" s="296">
        <f>SUM(E120:E121)</f>
        <v>0</v>
      </c>
      <c r="F122" s="296">
        <f>SUM(F120:F121)</f>
        <v>0</v>
      </c>
      <c r="G122" s="293">
        <f>(F122+D122)-E112</f>
        <v>0</v>
      </c>
      <c r="H122" s="311"/>
    </row>
    <row r="123" spans="1:8" ht="18.5" x14ac:dyDescent="0.45">
      <c r="A123" s="140" t="s">
        <v>96</v>
      </c>
      <c r="B123" s="141"/>
      <c r="C123" s="141"/>
      <c r="D123" s="397"/>
      <c r="E123" s="168"/>
      <c r="F123" s="168"/>
      <c r="G123" s="302"/>
      <c r="H123" s="303"/>
    </row>
    <row r="124" spans="1:8" ht="18.5" x14ac:dyDescent="0.45">
      <c r="A124" s="272" t="s">
        <v>87</v>
      </c>
      <c r="B124" s="141"/>
      <c r="C124" s="141"/>
      <c r="D124" s="397"/>
      <c r="E124" s="167">
        <v>0</v>
      </c>
      <c r="F124" s="167">
        <v>0</v>
      </c>
      <c r="G124" s="302"/>
      <c r="H124" s="303"/>
    </row>
    <row r="125" spans="1:8" ht="18.5" x14ac:dyDescent="0.45">
      <c r="A125" s="272" t="s">
        <v>87</v>
      </c>
      <c r="B125" s="141"/>
      <c r="C125" s="141"/>
      <c r="D125" s="397"/>
      <c r="E125" s="167">
        <v>0</v>
      </c>
      <c r="F125" s="167">
        <v>0</v>
      </c>
      <c r="G125" s="302"/>
      <c r="H125" s="303"/>
    </row>
    <row r="126" spans="1:8" ht="18.5" x14ac:dyDescent="0.45">
      <c r="A126" s="309" t="s">
        <v>97</v>
      </c>
      <c r="B126" s="310"/>
      <c r="C126" s="310"/>
      <c r="D126" s="398">
        <f>'Progress report 2024'!F126</f>
        <v>0</v>
      </c>
      <c r="E126" s="296">
        <f>SUM(E124:E125)</f>
        <v>0</v>
      </c>
      <c r="F126" s="296">
        <f>SUM(F124:F125)</f>
        <v>0</v>
      </c>
      <c r="G126" s="293">
        <f>(F126+D126)-E126</f>
        <v>0</v>
      </c>
      <c r="H126" s="311"/>
    </row>
    <row r="127" spans="1:8" ht="18.5" x14ac:dyDescent="0.45">
      <c r="A127" s="140" t="s">
        <v>98</v>
      </c>
      <c r="B127" s="141"/>
      <c r="C127" s="141"/>
      <c r="D127" s="395"/>
      <c r="E127" s="168"/>
      <c r="F127" s="168"/>
      <c r="G127" s="411"/>
      <c r="H127" s="303"/>
    </row>
    <row r="128" spans="1:8" ht="18.5" x14ac:dyDescent="0.45">
      <c r="A128" s="272" t="s">
        <v>87</v>
      </c>
      <c r="B128" s="141"/>
      <c r="C128" s="141"/>
      <c r="D128" s="395"/>
      <c r="E128" s="167">
        <v>0</v>
      </c>
      <c r="F128" s="167">
        <v>0</v>
      </c>
      <c r="G128" s="411"/>
      <c r="H128" s="303"/>
    </row>
    <row r="129" spans="1:8" ht="18.5" x14ac:dyDescent="0.45">
      <c r="A129" s="272" t="s">
        <v>87</v>
      </c>
      <c r="B129" s="141"/>
      <c r="C129" s="141"/>
      <c r="D129" s="395"/>
      <c r="E129" s="167">
        <v>0</v>
      </c>
      <c r="F129" s="167">
        <v>0</v>
      </c>
      <c r="G129" s="411"/>
      <c r="H129" s="303"/>
    </row>
    <row r="130" spans="1:8" ht="18.5" x14ac:dyDescent="0.45">
      <c r="A130" s="309" t="s">
        <v>99</v>
      </c>
      <c r="B130" s="310"/>
      <c r="C130" s="310"/>
      <c r="D130" s="398">
        <f>'Progress report 2024'!F130</f>
        <v>0</v>
      </c>
      <c r="E130" s="296">
        <f>SUM(E128+E129)</f>
        <v>0</v>
      </c>
      <c r="F130" s="296">
        <f>SUM(F128+F129)</f>
        <v>0</v>
      </c>
      <c r="G130" s="293">
        <f>(F130+D130)-E130</f>
        <v>0</v>
      </c>
      <c r="H130" s="311"/>
    </row>
    <row r="131" spans="1:8" ht="18.5" x14ac:dyDescent="0.45">
      <c r="A131" s="142" t="s">
        <v>100</v>
      </c>
      <c r="B131" s="143"/>
      <c r="C131" s="143"/>
      <c r="D131" s="404"/>
      <c r="E131" s="196"/>
      <c r="F131" s="196"/>
      <c r="G131" s="304"/>
      <c r="H131" s="305"/>
    </row>
    <row r="132" spans="1:8" ht="18.5" x14ac:dyDescent="0.45">
      <c r="A132" s="142" t="s">
        <v>101</v>
      </c>
      <c r="B132" s="143"/>
      <c r="C132" s="143"/>
      <c r="D132" s="404"/>
      <c r="E132" s="196"/>
      <c r="F132" s="196"/>
      <c r="G132" s="304"/>
      <c r="H132" s="305"/>
    </row>
    <row r="133" spans="1:8" ht="18.5" x14ac:dyDescent="0.45">
      <c r="A133" s="270" t="s">
        <v>87</v>
      </c>
      <c r="B133" s="143"/>
      <c r="C133" s="143"/>
      <c r="D133" s="404"/>
      <c r="E133" s="389">
        <v>0</v>
      </c>
      <c r="F133" s="389">
        <v>0</v>
      </c>
      <c r="G133" s="304"/>
      <c r="H133" s="305"/>
    </row>
    <row r="134" spans="1:8" ht="18.5" x14ac:dyDescent="0.45">
      <c r="A134" s="270" t="s">
        <v>87</v>
      </c>
      <c r="B134" s="143"/>
      <c r="C134" s="143"/>
      <c r="D134" s="404"/>
      <c r="E134" s="389">
        <v>0</v>
      </c>
      <c r="F134" s="389">
        <v>0</v>
      </c>
      <c r="G134" s="304"/>
      <c r="H134" s="305"/>
    </row>
    <row r="135" spans="1:8" ht="18.5" x14ac:dyDescent="0.45">
      <c r="A135" s="255" t="s">
        <v>102</v>
      </c>
      <c r="B135" s="198"/>
      <c r="C135" s="198"/>
      <c r="D135" s="405">
        <f>'Progress report 2024'!F135</f>
        <v>0</v>
      </c>
      <c r="E135" s="256">
        <f>SUM(E133:E134)</f>
        <v>0</v>
      </c>
      <c r="F135" s="256">
        <f>SUM(F133:F134)</f>
        <v>0</v>
      </c>
      <c r="G135" s="297">
        <f>(F135+D135)-E135</f>
        <v>0</v>
      </c>
      <c r="H135" s="315"/>
    </row>
    <row r="136" spans="1:8" ht="18.5" x14ac:dyDescent="0.45">
      <c r="A136" s="142" t="s">
        <v>103</v>
      </c>
      <c r="B136" s="143"/>
      <c r="C136" s="143"/>
      <c r="D136" s="399"/>
      <c r="E136" s="196"/>
      <c r="F136" s="196"/>
      <c r="G136" s="412"/>
      <c r="H136" s="305"/>
    </row>
    <row r="137" spans="1:8" ht="18.5" x14ac:dyDescent="0.45">
      <c r="A137" s="270" t="s">
        <v>87</v>
      </c>
      <c r="B137" s="143"/>
      <c r="C137" s="143"/>
      <c r="D137" s="399"/>
      <c r="E137" s="389">
        <v>0</v>
      </c>
      <c r="F137" s="389">
        <v>0</v>
      </c>
      <c r="G137" s="412"/>
      <c r="H137" s="305"/>
    </row>
    <row r="138" spans="1:8" ht="18.5" x14ac:dyDescent="0.45">
      <c r="A138" s="270" t="s">
        <v>87</v>
      </c>
      <c r="B138" s="143"/>
      <c r="C138" s="143"/>
      <c r="D138" s="399"/>
      <c r="E138" s="389">
        <v>0</v>
      </c>
      <c r="F138" s="389">
        <v>0</v>
      </c>
      <c r="G138" s="412"/>
      <c r="H138" s="305"/>
    </row>
    <row r="139" spans="1:8" ht="18.5" x14ac:dyDescent="0.45">
      <c r="A139" s="255" t="s">
        <v>104</v>
      </c>
      <c r="B139" s="198"/>
      <c r="C139" s="198"/>
      <c r="D139" s="405">
        <f>'Progress report 2024'!F139</f>
        <v>0</v>
      </c>
      <c r="E139" s="256">
        <f>SUM(E137:E138)</f>
        <v>0</v>
      </c>
      <c r="F139" s="256">
        <f>SUM(F137:F138)</f>
        <v>0</v>
      </c>
      <c r="G139" s="297">
        <f>(F139+D139)-E139</f>
        <v>0</v>
      </c>
      <c r="H139" s="315"/>
    </row>
    <row r="140" spans="1:8" ht="18.5" x14ac:dyDescent="0.45">
      <c r="A140" s="142" t="s">
        <v>105</v>
      </c>
      <c r="B140" s="143"/>
      <c r="C140" s="143"/>
      <c r="D140" s="404"/>
      <c r="E140" s="196"/>
      <c r="F140" s="196"/>
      <c r="G140" s="304"/>
      <c r="H140" s="305"/>
    </row>
    <row r="141" spans="1:8" ht="18.5" x14ac:dyDescent="0.45">
      <c r="A141" s="270" t="s">
        <v>87</v>
      </c>
      <c r="B141" s="143"/>
      <c r="C141" s="143"/>
      <c r="D141" s="404"/>
      <c r="E141" s="389">
        <v>0</v>
      </c>
      <c r="F141" s="389">
        <v>0</v>
      </c>
      <c r="G141" s="304"/>
      <c r="H141" s="305"/>
    </row>
    <row r="142" spans="1:8" ht="18.5" x14ac:dyDescent="0.45">
      <c r="A142" s="270" t="s">
        <v>87</v>
      </c>
      <c r="B142" s="143"/>
      <c r="C142" s="143"/>
      <c r="D142" s="404"/>
      <c r="E142" s="389">
        <v>0</v>
      </c>
      <c r="F142" s="389">
        <v>0</v>
      </c>
      <c r="G142" s="304"/>
      <c r="H142" s="305"/>
    </row>
    <row r="143" spans="1:8" ht="18.5" x14ac:dyDescent="0.45">
      <c r="A143" s="255" t="s">
        <v>106</v>
      </c>
      <c r="B143" s="198"/>
      <c r="C143" s="198"/>
      <c r="D143" s="405">
        <f>'Progress report 2024'!F143</f>
        <v>0</v>
      </c>
      <c r="E143" s="256">
        <f>SUM(E141+E142)</f>
        <v>0</v>
      </c>
      <c r="F143" s="256">
        <f>SUM(F141+F142)</f>
        <v>0</v>
      </c>
      <c r="G143" s="297">
        <f>(F143+D143)-E143</f>
        <v>0</v>
      </c>
      <c r="H143" s="315"/>
    </row>
    <row r="144" spans="1:8" ht="18.5" x14ac:dyDescent="0.45">
      <c r="A144" s="250" t="s">
        <v>107</v>
      </c>
      <c r="B144" s="189"/>
      <c r="C144" s="189"/>
      <c r="D144" s="410">
        <f>'Progress report 2024'!F144</f>
        <v>0</v>
      </c>
      <c r="E144" s="251">
        <f>SUM(E109+E114+E118+E122+E126+E130+E135+E139+E143)</f>
        <v>0</v>
      </c>
      <c r="F144" s="251">
        <f>SUM(F114+F118+F122+F126+F135+F139)</f>
        <v>0</v>
      </c>
      <c r="G144" s="393">
        <f>(F144+D144)-E144</f>
        <v>0</v>
      </c>
      <c r="H144" s="298"/>
    </row>
    <row r="145" spans="1:8" ht="24.75" customHeight="1" x14ac:dyDescent="0.5">
      <c r="A145" s="268" t="s">
        <v>108</v>
      </c>
      <c r="B145" s="176"/>
      <c r="C145" s="176"/>
      <c r="D145" s="421"/>
      <c r="E145" s="165"/>
      <c r="F145" s="165"/>
      <c r="G145" s="197"/>
      <c r="H145" s="2"/>
    </row>
    <row r="146" spans="1:8" ht="18.5" x14ac:dyDescent="0.45">
      <c r="A146" s="264" t="s">
        <v>109</v>
      </c>
      <c r="B146" s="174"/>
      <c r="C146" s="174"/>
      <c r="D146" s="401"/>
      <c r="E146" s="169"/>
      <c r="F146" s="169"/>
      <c r="G146" s="263"/>
      <c r="H146" s="264"/>
    </row>
    <row r="147" spans="1:8" ht="18.5" x14ac:dyDescent="0.45">
      <c r="A147" s="172" t="s">
        <v>110</v>
      </c>
      <c r="B147" s="172" t="s">
        <v>111</v>
      </c>
      <c r="C147" s="172"/>
      <c r="D147" s="396"/>
      <c r="E147" s="166">
        <v>0</v>
      </c>
      <c r="F147" s="166">
        <v>0</v>
      </c>
      <c r="G147" s="263"/>
      <c r="H147" s="269"/>
    </row>
    <row r="148" spans="1:8" ht="18.5" x14ac:dyDescent="0.45">
      <c r="A148" s="172" t="s">
        <v>110</v>
      </c>
      <c r="B148" s="172" t="s">
        <v>111</v>
      </c>
      <c r="C148" s="172"/>
      <c r="D148" s="396"/>
      <c r="E148" s="166">
        <v>0</v>
      </c>
      <c r="F148" s="166">
        <v>0</v>
      </c>
      <c r="G148" s="263"/>
      <c r="H148" s="269"/>
    </row>
    <row r="149" spans="1:8" ht="24.75" customHeight="1" x14ac:dyDescent="0.45">
      <c r="A149" s="248" t="s">
        <v>112</v>
      </c>
      <c r="B149" s="172"/>
      <c r="C149" s="172"/>
      <c r="D149" s="396">
        <f>'Progress report 2024'!F149</f>
        <v>0</v>
      </c>
      <c r="E149" s="169">
        <f>SUM(E147:E148)</f>
        <v>0</v>
      </c>
      <c r="F149" s="169">
        <f>SUM(F147:F148)</f>
        <v>0</v>
      </c>
      <c r="G149" s="195">
        <f>(F149+D149)-E149</f>
        <v>0</v>
      </c>
      <c r="H149" s="269"/>
    </row>
    <row r="150" spans="1:8" ht="18.5" x14ac:dyDescent="0.45">
      <c r="A150" s="266" t="s">
        <v>113</v>
      </c>
      <c r="B150" s="175"/>
      <c r="C150" s="175"/>
      <c r="D150" s="402"/>
      <c r="E150" s="168"/>
      <c r="F150" s="168"/>
      <c r="G150" s="191"/>
      <c r="H150" s="266"/>
    </row>
    <row r="151" spans="1:8" ht="18.5" x14ac:dyDescent="0.45">
      <c r="A151" s="140" t="s">
        <v>114</v>
      </c>
      <c r="B151" s="170"/>
      <c r="C151" s="170"/>
      <c r="D151" s="397"/>
      <c r="E151" s="147"/>
      <c r="F151" s="147"/>
      <c r="G151" s="192"/>
      <c r="H151" s="140"/>
    </row>
    <row r="152" spans="1:8" ht="18.5" x14ac:dyDescent="0.45">
      <c r="A152" s="170" t="s">
        <v>110</v>
      </c>
      <c r="B152" s="170" t="s">
        <v>111</v>
      </c>
      <c r="C152" s="170"/>
      <c r="D152" s="397"/>
      <c r="E152" s="147">
        <v>0</v>
      </c>
      <c r="F152" s="147">
        <v>0</v>
      </c>
      <c r="G152" s="192"/>
      <c r="H152" s="140"/>
    </row>
    <row r="153" spans="1:8" ht="18.5" x14ac:dyDescent="0.45">
      <c r="A153" s="170" t="s">
        <v>110</v>
      </c>
      <c r="B153" s="170" t="s">
        <v>111</v>
      </c>
      <c r="C153" s="170"/>
      <c r="D153" s="397"/>
      <c r="E153" s="147">
        <v>0</v>
      </c>
      <c r="F153" s="147">
        <v>0</v>
      </c>
      <c r="G153" s="192"/>
      <c r="H153" s="140"/>
    </row>
    <row r="154" spans="1:8" ht="18.5" x14ac:dyDescent="0.45">
      <c r="A154" s="309" t="s">
        <v>115</v>
      </c>
      <c r="B154" s="292"/>
      <c r="C154" s="292"/>
      <c r="D154" s="398">
        <f>'Progress report 2024'!F154</f>
        <v>0</v>
      </c>
      <c r="E154" s="296">
        <f>SUM(E152:E153)</f>
        <v>0</v>
      </c>
      <c r="F154" s="296">
        <f>SUM(F152:F153)</f>
        <v>0</v>
      </c>
      <c r="G154" s="293">
        <f>(F154+D154)-E154</f>
        <v>0</v>
      </c>
      <c r="H154" s="294"/>
    </row>
    <row r="155" spans="1:8" ht="18.5" x14ac:dyDescent="0.45">
      <c r="A155" s="140" t="s">
        <v>116</v>
      </c>
      <c r="B155" s="170"/>
      <c r="C155" s="170"/>
      <c r="D155" s="397"/>
      <c r="E155" s="147"/>
      <c r="F155" s="147"/>
      <c r="G155" s="192"/>
      <c r="H155" s="140"/>
    </row>
    <row r="156" spans="1:8" ht="18.5" x14ac:dyDescent="0.45">
      <c r="A156" s="170" t="s">
        <v>110</v>
      </c>
      <c r="B156" s="170" t="s">
        <v>111</v>
      </c>
      <c r="C156" s="170"/>
      <c r="D156" s="397"/>
      <c r="E156" s="147">
        <v>0</v>
      </c>
      <c r="F156" s="147">
        <v>0</v>
      </c>
      <c r="G156" s="192"/>
      <c r="H156" s="140"/>
    </row>
    <row r="157" spans="1:8" ht="18.5" x14ac:dyDescent="0.45">
      <c r="A157" s="170" t="s">
        <v>110</v>
      </c>
      <c r="B157" s="170" t="s">
        <v>111</v>
      </c>
      <c r="C157" s="170"/>
      <c r="D157" s="397"/>
      <c r="E157" s="147">
        <v>0</v>
      </c>
      <c r="F157" s="147">
        <v>0</v>
      </c>
      <c r="G157" s="192"/>
      <c r="H157" s="140"/>
    </row>
    <row r="158" spans="1:8" ht="18.5" x14ac:dyDescent="0.45">
      <c r="A158" s="309" t="s">
        <v>117</v>
      </c>
      <c r="B158" s="292"/>
      <c r="C158" s="292"/>
      <c r="D158" s="398">
        <f>'Progress report 2024'!F158</f>
        <v>0</v>
      </c>
      <c r="E158" s="296">
        <f>SUM(E156:E157)</f>
        <v>0</v>
      </c>
      <c r="F158" s="296">
        <f>SUM(F156:F157)</f>
        <v>0</v>
      </c>
      <c r="G158" s="293">
        <f>(F158+D158)-E158</f>
        <v>0</v>
      </c>
      <c r="H158" s="294"/>
    </row>
    <row r="159" spans="1:8" ht="18.5" x14ac:dyDescent="0.45">
      <c r="A159" s="140" t="s">
        <v>118</v>
      </c>
      <c r="B159" s="170"/>
      <c r="C159" s="170"/>
      <c r="D159" s="397"/>
      <c r="E159" s="147"/>
      <c r="F159" s="147"/>
      <c r="G159" s="192"/>
      <c r="H159" s="140"/>
    </row>
    <row r="160" spans="1:8" ht="18.5" x14ac:dyDescent="0.45">
      <c r="A160" s="170" t="s">
        <v>110</v>
      </c>
      <c r="B160" s="170" t="s">
        <v>111</v>
      </c>
      <c r="C160" s="170"/>
      <c r="D160" s="397"/>
      <c r="E160" s="147">
        <v>0</v>
      </c>
      <c r="F160" s="147">
        <v>0</v>
      </c>
      <c r="G160" s="192"/>
      <c r="H160" s="140"/>
    </row>
    <row r="161" spans="1:848" ht="18.5" x14ac:dyDescent="0.45">
      <c r="A161" s="170" t="s">
        <v>110</v>
      </c>
      <c r="B161" s="170" t="s">
        <v>111</v>
      </c>
      <c r="C161" s="170"/>
      <c r="D161" s="397"/>
      <c r="E161" s="147">
        <v>0</v>
      </c>
      <c r="F161" s="147">
        <v>0</v>
      </c>
      <c r="G161" s="192"/>
      <c r="H161" s="140"/>
    </row>
    <row r="162" spans="1:848" ht="18.5" x14ac:dyDescent="0.45">
      <c r="A162" s="309" t="s">
        <v>119</v>
      </c>
      <c r="B162" s="292"/>
      <c r="C162" s="292"/>
      <c r="D162" s="398">
        <f>'Progress report 2024'!F162</f>
        <v>0</v>
      </c>
      <c r="E162" s="296">
        <f>SUM(E160:E161)</f>
        <v>0</v>
      </c>
      <c r="F162" s="296">
        <f>SUM(F160:F161)</f>
        <v>0</v>
      </c>
      <c r="G162" s="293">
        <f>(F162+D162)-E162</f>
        <v>0</v>
      </c>
      <c r="H162" s="294"/>
    </row>
    <row r="163" spans="1:848" ht="18.5" x14ac:dyDescent="0.45">
      <c r="A163" s="140" t="s">
        <v>120</v>
      </c>
      <c r="B163" s="170"/>
      <c r="C163" s="170"/>
      <c r="D163" s="397"/>
      <c r="E163" s="147"/>
      <c r="F163" s="147"/>
      <c r="G163" s="192"/>
      <c r="H163" s="140"/>
    </row>
    <row r="164" spans="1:848" ht="18.5" x14ac:dyDescent="0.45">
      <c r="A164" s="170" t="s">
        <v>110</v>
      </c>
      <c r="B164" s="170" t="s">
        <v>111</v>
      </c>
      <c r="C164" s="170"/>
      <c r="D164" s="397"/>
      <c r="E164" s="147">
        <v>0</v>
      </c>
      <c r="F164" s="147">
        <v>0</v>
      </c>
      <c r="G164" s="192"/>
      <c r="H164" s="140"/>
    </row>
    <row r="165" spans="1:848" ht="18.5" x14ac:dyDescent="0.45">
      <c r="A165" s="170" t="s">
        <v>110</v>
      </c>
      <c r="B165" s="170" t="s">
        <v>111</v>
      </c>
      <c r="C165" s="170"/>
      <c r="D165" s="397"/>
      <c r="E165" s="147">
        <v>0</v>
      </c>
      <c r="F165" s="147">
        <v>0</v>
      </c>
      <c r="G165" s="192"/>
      <c r="H165" s="140"/>
    </row>
    <row r="166" spans="1:848" ht="18.5" x14ac:dyDescent="0.45">
      <c r="A166" s="309" t="s">
        <v>121</v>
      </c>
      <c r="B166" s="292"/>
      <c r="C166" s="292"/>
      <c r="D166" s="398">
        <f>'Progress report 2024'!F166</f>
        <v>0</v>
      </c>
      <c r="E166" s="296">
        <f>SUM(E164:E165)</f>
        <v>0</v>
      </c>
      <c r="F166" s="296">
        <f>SUM(F164:F165)</f>
        <v>0</v>
      </c>
      <c r="G166" s="293">
        <f>(F166+D166)-E166</f>
        <v>0</v>
      </c>
      <c r="H166" s="294"/>
    </row>
    <row r="167" spans="1:848" ht="18.5" x14ac:dyDescent="0.45">
      <c r="A167" s="140" t="s">
        <v>122</v>
      </c>
      <c r="B167" s="170"/>
      <c r="C167" s="170"/>
      <c r="D167" s="397"/>
      <c r="E167" s="147"/>
      <c r="F167" s="147"/>
      <c r="G167" s="192"/>
      <c r="H167" s="140"/>
    </row>
    <row r="168" spans="1:848" ht="18.5" x14ac:dyDescent="0.45">
      <c r="A168" s="170" t="s">
        <v>110</v>
      </c>
      <c r="B168" s="170" t="s">
        <v>111</v>
      </c>
      <c r="C168" s="170"/>
      <c r="D168" s="397"/>
      <c r="E168" s="147">
        <v>0</v>
      </c>
      <c r="F168" s="147">
        <v>0</v>
      </c>
      <c r="G168" s="192"/>
      <c r="H168" s="140"/>
    </row>
    <row r="169" spans="1:848" ht="18.5" x14ac:dyDescent="0.45">
      <c r="A169" s="170" t="s">
        <v>110</v>
      </c>
      <c r="B169" s="170" t="s">
        <v>111</v>
      </c>
      <c r="C169" s="170"/>
      <c r="D169" s="397"/>
      <c r="E169" s="147">
        <v>0</v>
      </c>
      <c r="F169" s="147">
        <v>0</v>
      </c>
      <c r="G169" s="192"/>
      <c r="H169" s="140"/>
    </row>
    <row r="170" spans="1:848" ht="24.75" customHeight="1" x14ac:dyDescent="0.45">
      <c r="A170" s="309" t="s">
        <v>123</v>
      </c>
      <c r="B170" s="292"/>
      <c r="C170" s="292"/>
      <c r="D170" s="398">
        <f>'Progress report 2024'!F170</f>
        <v>0</v>
      </c>
      <c r="E170" s="296">
        <f>SUM(E168:E169)</f>
        <v>0</v>
      </c>
      <c r="F170" s="296">
        <f>SUM(F168:F169)</f>
        <v>0</v>
      </c>
      <c r="G170" s="293">
        <f>(F170+D170)-E170</f>
        <v>0</v>
      </c>
      <c r="H170" s="294"/>
    </row>
    <row r="171" spans="1:848" ht="18.5" x14ac:dyDescent="0.45">
      <c r="A171" s="265" t="s">
        <v>205</v>
      </c>
      <c r="B171" s="175"/>
      <c r="C171" s="175"/>
      <c r="D171" s="402"/>
      <c r="E171" s="168"/>
      <c r="F171" s="168"/>
      <c r="G171" s="191"/>
      <c r="H171" s="266"/>
    </row>
    <row r="172" spans="1:848" ht="18.5" x14ac:dyDescent="0.45">
      <c r="A172" s="142" t="s">
        <v>125</v>
      </c>
      <c r="B172" s="171"/>
      <c r="C172" s="171"/>
      <c r="D172" s="399"/>
      <c r="E172" s="149"/>
      <c r="F172" s="149"/>
      <c r="G172" s="194"/>
      <c r="H172" s="142"/>
    </row>
    <row r="173" spans="1:848" s="9" customFormat="1" ht="18.5" x14ac:dyDescent="0.45">
      <c r="A173" s="171" t="s">
        <v>110</v>
      </c>
      <c r="B173" s="171" t="s">
        <v>111</v>
      </c>
      <c r="C173" s="171"/>
      <c r="D173" s="399"/>
      <c r="E173" s="149">
        <v>0</v>
      </c>
      <c r="F173" s="149">
        <v>0</v>
      </c>
      <c r="G173" s="194"/>
      <c r="H173" s="142"/>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row>
    <row r="174" spans="1:848" ht="18.5" x14ac:dyDescent="0.45">
      <c r="A174" s="171" t="s">
        <v>110</v>
      </c>
      <c r="B174" s="171" t="s">
        <v>111</v>
      </c>
      <c r="C174" s="171"/>
      <c r="D174" s="399"/>
      <c r="E174" s="149">
        <v>0</v>
      </c>
      <c r="F174" s="149">
        <v>0</v>
      </c>
      <c r="G174" s="194"/>
      <c r="H174" s="142"/>
    </row>
    <row r="175" spans="1:848" s="124" customFormat="1" ht="18.5" x14ac:dyDescent="0.45">
      <c r="A175" s="255" t="s">
        <v>126</v>
      </c>
      <c r="B175" s="316"/>
      <c r="C175" s="316"/>
      <c r="D175" s="405">
        <f>'Progress report 2024'!F175</f>
        <v>0</v>
      </c>
      <c r="E175" s="256">
        <f>SUM(E173:E174)</f>
        <v>0</v>
      </c>
      <c r="F175" s="256">
        <f>SUM(F173:F174)</f>
        <v>0</v>
      </c>
      <c r="G175" s="297">
        <f>(F175+D175)-E175</f>
        <v>0</v>
      </c>
      <c r="H175" s="317"/>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row>
    <row r="176" spans="1:848" s="124" customFormat="1" ht="18.5" x14ac:dyDescent="0.45">
      <c r="A176" s="142" t="s">
        <v>127</v>
      </c>
      <c r="B176" s="171"/>
      <c r="C176" s="171"/>
      <c r="D176" s="399"/>
      <c r="E176" s="149"/>
      <c r="F176" s="149"/>
      <c r="G176" s="194"/>
      <c r="H176" s="142"/>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row>
    <row r="177" spans="1:848" s="2" customFormat="1" ht="18.5" x14ac:dyDescent="0.45">
      <c r="A177" s="171" t="s">
        <v>110</v>
      </c>
      <c r="B177" s="171" t="s">
        <v>111</v>
      </c>
      <c r="C177" s="171"/>
      <c r="D177" s="399"/>
      <c r="E177" s="149">
        <v>0</v>
      </c>
      <c r="F177" s="149">
        <v>0</v>
      </c>
      <c r="G177" s="194"/>
      <c r="H177" s="142"/>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row>
    <row r="178" spans="1:848" s="114" customFormat="1" ht="18.5" x14ac:dyDescent="0.45">
      <c r="A178" s="171" t="s">
        <v>110</v>
      </c>
      <c r="B178" s="171" t="s">
        <v>111</v>
      </c>
      <c r="C178" s="171"/>
      <c r="D178" s="399"/>
      <c r="E178" s="149">
        <v>0</v>
      </c>
      <c r="F178" s="149">
        <v>0</v>
      </c>
      <c r="G178" s="194"/>
      <c r="H178" s="142"/>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row>
    <row r="179" spans="1:848" s="114" customFormat="1" ht="18.5" x14ac:dyDescent="0.45">
      <c r="A179" s="255" t="s">
        <v>128</v>
      </c>
      <c r="B179" s="316"/>
      <c r="C179" s="316"/>
      <c r="D179" s="405">
        <f>'Progress report 2024'!F179</f>
        <v>0</v>
      </c>
      <c r="E179" s="256">
        <f>SUM(E177:E178)</f>
        <v>0</v>
      </c>
      <c r="F179" s="256">
        <f>SUM(F177:F178)</f>
        <v>0</v>
      </c>
      <c r="G179" s="297">
        <f>(F179+D179)-E179</f>
        <v>0</v>
      </c>
      <c r="H179" s="317"/>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row>
    <row r="180" spans="1:848" s="114" customFormat="1" ht="18.5" x14ac:dyDescent="0.45">
      <c r="A180" s="142" t="s">
        <v>129</v>
      </c>
      <c r="B180" s="171"/>
      <c r="C180" s="171"/>
      <c r="D180" s="399"/>
      <c r="E180" s="149"/>
      <c r="F180" s="149"/>
      <c r="G180" s="194"/>
      <c r="H180" s="142"/>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row>
    <row r="181" spans="1:848" s="125" customFormat="1" ht="18.5" x14ac:dyDescent="0.45">
      <c r="A181" s="171" t="s">
        <v>110</v>
      </c>
      <c r="B181" s="171" t="s">
        <v>111</v>
      </c>
      <c r="C181" s="171"/>
      <c r="D181" s="399"/>
      <c r="E181" s="149">
        <v>0</v>
      </c>
      <c r="F181" s="149">
        <v>0</v>
      </c>
      <c r="G181" s="194"/>
      <c r="H181" s="142"/>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row>
    <row r="182" spans="1:848" s="124" customFormat="1" ht="18.5" x14ac:dyDescent="0.45">
      <c r="A182" s="171" t="s">
        <v>110</v>
      </c>
      <c r="B182" s="171" t="s">
        <v>111</v>
      </c>
      <c r="C182" s="171"/>
      <c r="D182" s="399"/>
      <c r="E182" s="149">
        <v>0</v>
      </c>
      <c r="F182" s="149">
        <v>0</v>
      </c>
      <c r="G182" s="194"/>
      <c r="H182" s="14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row>
    <row r="183" spans="1:848" s="2" customFormat="1" ht="18.5" x14ac:dyDescent="0.45">
      <c r="A183" s="255" t="s">
        <v>130</v>
      </c>
      <c r="B183" s="316"/>
      <c r="C183" s="316"/>
      <c r="D183" s="405">
        <f>'Progress report 2024'!F183</f>
        <v>0</v>
      </c>
      <c r="E183" s="256">
        <f>SUM(E181:E182)</f>
        <v>0</v>
      </c>
      <c r="F183" s="256">
        <f>SUM(F181:F182)</f>
        <v>0</v>
      </c>
      <c r="G183" s="297">
        <f>(F183+D183)-E183</f>
        <v>0</v>
      </c>
      <c r="H183" s="317"/>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row>
    <row r="184" spans="1:848" s="2" customFormat="1" ht="18.5" x14ac:dyDescent="0.45">
      <c r="A184" s="250" t="s">
        <v>131</v>
      </c>
      <c r="B184" s="178"/>
      <c r="C184" s="178"/>
      <c r="D184" s="419">
        <f>'Progress report 2024'!F184</f>
        <v>0</v>
      </c>
      <c r="E184" s="251">
        <f>E149+E154+E158+E162+E166+E170+E175+E179+E183</f>
        <v>0</v>
      </c>
      <c r="F184" s="251">
        <f>F149+F154+F158+F162+F166+F170+F175+F179+F183</f>
        <v>0</v>
      </c>
      <c r="G184" s="346">
        <f>(F184+D184)-E184</f>
        <v>0</v>
      </c>
      <c r="H184" s="250"/>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row>
    <row r="185" spans="1:848" s="123" customFormat="1" ht="21" x14ac:dyDescent="0.5">
      <c r="A185" s="271" t="s">
        <v>132</v>
      </c>
      <c r="B185" s="181"/>
      <c r="C185" s="181"/>
      <c r="D185" s="395"/>
      <c r="E185" s="167"/>
      <c r="F185" s="167"/>
      <c r="G185" s="273"/>
      <c r="H185" s="272"/>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row>
    <row r="186" spans="1:848" s="123" customFormat="1" ht="18.5" x14ac:dyDescent="0.45">
      <c r="A186" s="140" t="s">
        <v>133</v>
      </c>
      <c r="B186" s="170"/>
      <c r="C186" s="170"/>
      <c r="D186" s="397"/>
      <c r="E186" s="147"/>
      <c r="F186" s="147"/>
      <c r="G186" s="191"/>
      <c r="H186" s="140"/>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row>
    <row r="187" spans="1:848" ht="18.5" x14ac:dyDescent="0.45">
      <c r="A187" s="170" t="s">
        <v>134</v>
      </c>
      <c r="B187" s="170" t="s">
        <v>135</v>
      </c>
      <c r="C187" s="170"/>
      <c r="D187" s="397"/>
      <c r="E187" s="147">
        <v>0</v>
      </c>
      <c r="F187" s="147">
        <v>0</v>
      </c>
      <c r="G187" s="191"/>
      <c r="H187" s="140"/>
    </row>
    <row r="188" spans="1:848" ht="18.5" x14ac:dyDescent="0.45">
      <c r="A188" s="170" t="s">
        <v>134</v>
      </c>
      <c r="B188" s="170" t="s">
        <v>135</v>
      </c>
      <c r="C188" s="170"/>
      <c r="D188" s="397"/>
      <c r="E188" s="147">
        <v>0</v>
      </c>
      <c r="F188" s="147">
        <v>0</v>
      </c>
      <c r="G188" s="191"/>
      <c r="H188" s="140"/>
    </row>
    <row r="189" spans="1:848" s="121" customFormat="1" ht="18.5" x14ac:dyDescent="0.45">
      <c r="A189" s="309" t="s">
        <v>136</v>
      </c>
      <c r="B189" s="292"/>
      <c r="C189" s="292"/>
      <c r="D189" s="398">
        <f>'Progress report 2024'!F189</f>
        <v>0</v>
      </c>
      <c r="E189" s="296">
        <f>SUM(E187:E188)</f>
        <v>0</v>
      </c>
      <c r="F189" s="296">
        <f>SUM(F187:F188)</f>
        <v>0</v>
      </c>
      <c r="G189" s="293">
        <f>(F189+D189)-E189</f>
        <v>0</v>
      </c>
      <c r="H189" s="294"/>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row>
    <row r="190" spans="1:848" s="121" customFormat="1" ht="18.5" x14ac:dyDescent="0.45">
      <c r="A190" s="140" t="s">
        <v>137</v>
      </c>
      <c r="B190" s="170"/>
      <c r="C190" s="170"/>
      <c r="D190" s="397"/>
      <c r="E190" s="148"/>
      <c r="F190" s="148"/>
      <c r="G190" s="192"/>
      <c r="H190" s="14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row>
    <row r="191" spans="1:848" ht="18.5" x14ac:dyDescent="0.45">
      <c r="A191" s="170" t="s">
        <v>134</v>
      </c>
      <c r="B191" s="170" t="s">
        <v>135</v>
      </c>
      <c r="C191" s="170"/>
      <c r="D191" s="397"/>
      <c r="E191" s="147">
        <v>0</v>
      </c>
      <c r="F191" s="147">
        <v>0</v>
      </c>
      <c r="G191" s="192"/>
      <c r="H191" s="140"/>
    </row>
    <row r="192" spans="1:848" ht="18.5" x14ac:dyDescent="0.45">
      <c r="A192" s="170" t="s">
        <v>134</v>
      </c>
      <c r="B192" s="170" t="s">
        <v>135</v>
      </c>
      <c r="C192" s="170"/>
      <c r="D192" s="397"/>
      <c r="E192" s="147">
        <v>0</v>
      </c>
      <c r="F192" s="147">
        <v>0</v>
      </c>
      <c r="G192" s="192"/>
      <c r="H192" s="140"/>
    </row>
    <row r="193" spans="1:848" s="121" customFormat="1" ht="18.5" x14ac:dyDescent="0.45">
      <c r="A193" s="309" t="s">
        <v>138</v>
      </c>
      <c r="B193" s="292"/>
      <c r="C193" s="292"/>
      <c r="D193" s="398">
        <f>'Progress report 2024'!F193</f>
        <v>0</v>
      </c>
      <c r="E193" s="296">
        <f>SUM(E191:E192)</f>
        <v>0</v>
      </c>
      <c r="F193" s="296">
        <f>SUM(F191:F192)</f>
        <v>0</v>
      </c>
      <c r="G193" s="293">
        <f>(F193+D193)-E193</f>
        <v>0</v>
      </c>
      <c r="H193" s="294"/>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row>
    <row r="194" spans="1:848" s="121" customFormat="1" ht="18.5" x14ac:dyDescent="0.45">
      <c r="A194" s="140" t="s">
        <v>139</v>
      </c>
      <c r="B194" s="170"/>
      <c r="C194" s="170"/>
      <c r="D194" s="397"/>
      <c r="E194" s="148"/>
      <c r="F194" s="148"/>
      <c r="G194" s="192"/>
      <c r="H194" s="140"/>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row>
    <row r="195" spans="1:848" ht="18.5" x14ac:dyDescent="0.45">
      <c r="A195" s="170" t="s">
        <v>134</v>
      </c>
      <c r="B195" s="170" t="s">
        <v>135</v>
      </c>
      <c r="C195" s="170"/>
      <c r="D195" s="397"/>
      <c r="E195" s="147">
        <v>0</v>
      </c>
      <c r="F195" s="147">
        <v>0</v>
      </c>
      <c r="G195" s="192"/>
      <c r="H195" s="140"/>
    </row>
    <row r="196" spans="1:848" ht="18.5" x14ac:dyDescent="0.45">
      <c r="A196" s="170" t="s">
        <v>134</v>
      </c>
      <c r="B196" s="170" t="s">
        <v>135</v>
      </c>
      <c r="C196" s="170"/>
      <c r="D196" s="397"/>
      <c r="E196" s="147">
        <v>0</v>
      </c>
      <c r="F196" s="147">
        <v>0</v>
      </c>
      <c r="G196" s="192"/>
      <c r="H196" s="140"/>
    </row>
    <row r="197" spans="1:848" s="121" customFormat="1" ht="18.5" x14ac:dyDescent="0.45">
      <c r="A197" s="309" t="s">
        <v>140</v>
      </c>
      <c r="B197" s="292"/>
      <c r="C197" s="292"/>
      <c r="D197" s="398">
        <f>'Progress report 2024'!F197</f>
        <v>0</v>
      </c>
      <c r="E197" s="296">
        <f>SUM(E195:E196)</f>
        <v>0</v>
      </c>
      <c r="F197" s="296">
        <f>SUM(F195:F196)</f>
        <v>0</v>
      </c>
      <c r="G197" s="293">
        <f>(F197+D197)-E197</f>
        <v>0</v>
      </c>
      <c r="H197" s="294"/>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row>
    <row r="198" spans="1:848" s="121" customFormat="1" ht="18.5" x14ac:dyDescent="0.45">
      <c r="A198" s="140" t="s">
        <v>141</v>
      </c>
      <c r="B198" s="170"/>
      <c r="C198" s="170"/>
      <c r="D198" s="397"/>
      <c r="E198" s="148"/>
      <c r="F198" s="148"/>
      <c r="G198" s="192"/>
      <c r="H198" s="140"/>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row>
    <row r="199" spans="1:848" ht="18.5" x14ac:dyDescent="0.45">
      <c r="A199" s="170" t="s">
        <v>134</v>
      </c>
      <c r="B199" s="170" t="s">
        <v>135</v>
      </c>
      <c r="C199" s="170"/>
      <c r="D199" s="397"/>
      <c r="E199" s="147">
        <v>0</v>
      </c>
      <c r="F199" s="147">
        <v>0</v>
      </c>
      <c r="G199" s="192"/>
      <c r="H199" s="140"/>
    </row>
    <row r="200" spans="1:848" ht="18.5" x14ac:dyDescent="0.45">
      <c r="A200" s="170" t="s">
        <v>134</v>
      </c>
      <c r="B200" s="170" t="s">
        <v>135</v>
      </c>
      <c r="C200" s="170"/>
      <c r="D200" s="397"/>
      <c r="E200" s="147">
        <v>0</v>
      </c>
      <c r="F200" s="147">
        <v>0</v>
      </c>
      <c r="G200" s="192"/>
      <c r="H200" s="140"/>
    </row>
    <row r="201" spans="1:848" s="121" customFormat="1" ht="18.5" x14ac:dyDescent="0.45">
      <c r="A201" s="309" t="s">
        <v>142</v>
      </c>
      <c r="B201" s="292"/>
      <c r="C201" s="292"/>
      <c r="D201" s="398">
        <f>'Progress report 2024'!F201</f>
        <v>0</v>
      </c>
      <c r="E201" s="296">
        <f>SUM(E199:E200)</f>
        <v>0</v>
      </c>
      <c r="F201" s="296">
        <f>SUM(F199:F200)</f>
        <v>0</v>
      </c>
      <c r="G201" s="293">
        <f>(F201+D201)-E201</f>
        <v>0</v>
      </c>
      <c r="H201" s="294"/>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row>
    <row r="202" spans="1:848" s="121" customFormat="1" ht="18.5" x14ac:dyDescent="0.45">
      <c r="A202" s="140" t="s">
        <v>143</v>
      </c>
      <c r="B202" s="170"/>
      <c r="C202" s="170"/>
      <c r="D202" s="397"/>
      <c r="E202" s="148"/>
      <c r="F202" s="148"/>
      <c r="G202" s="192"/>
      <c r="H202" s="140"/>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row>
    <row r="203" spans="1:848" ht="18.5" x14ac:dyDescent="0.45">
      <c r="A203" s="170" t="s">
        <v>134</v>
      </c>
      <c r="B203" s="170" t="s">
        <v>135</v>
      </c>
      <c r="C203" s="170"/>
      <c r="D203" s="397"/>
      <c r="E203" s="147">
        <v>0</v>
      </c>
      <c r="F203" s="147">
        <v>0</v>
      </c>
      <c r="G203" s="192"/>
      <c r="H203" s="140"/>
    </row>
    <row r="204" spans="1:848" s="2" customFormat="1" ht="18.5" x14ac:dyDescent="0.45">
      <c r="A204" s="170" t="s">
        <v>134</v>
      </c>
      <c r="B204" s="170" t="s">
        <v>135</v>
      </c>
      <c r="C204" s="170"/>
      <c r="D204" s="397"/>
      <c r="E204" s="147">
        <v>0</v>
      </c>
      <c r="F204" s="147">
        <v>0</v>
      </c>
      <c r="G204" s="192"/>
      <c r="H204" s="140"/>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row>
    <row r="205" spans="1:848" s="1" customFormat="1" ht="18.5" x14ac:dyDescent="0.45">
      <c r="A205" s="309" t="s">
        <v>144</v>
      </c>
      <c r="B205" s="292"/>
      <c r="C205" s="292"/>
      <c r="D205" s="398">
        <f>'Progress report 2024'!F205</f>
        <v>0</v>
      </c>
      <c r="E205" s="296">
        <f>SUM(E203:E204)</f>
        <v>0</v>
      </c>
      <c r="F205" s="296">
        <f>SUM(F203:F204)</f>
        <v>0</v>
      </c>
      <c r="G205" s="293">
        <f>(F205+D205)-E205</f>
        <v>0</v>
      </c>
      <c r="H205" s="294"/>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row>
    <row r="206" spans="1:848" s="123" customFormat="1" ht="18.5" x14ac:dyDescent="0.45">
      <c r="A206" s="250" t="s">
        <v>145</v>
      </c>
      <c r="B206" s="178"/>
      <c r="C206" s="178"/>
      <c r="D206" s="419">
        <f>'Progress report 2024'!F206</f>
        <v>0</v>
      </c>
      <c r="E206" s="251">
        <f>E189+E193+E197+E201+E205</f>
        <v>0</v>
      </c>
      <c r="F206" s="251">
        <f>F189+F193+F197+F201+F205</f>
        <v>0</v>
      </c>
      <c r="G206" s="393">
        <f>(F206+D206)-E206</f>
        <v>0</v>
      </c>
      <c r="H206" s="250"/>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row>
    <row r="207" spans="1:848" s="123" customFormat="1" ht="24.75" customHeight="1" x14ac:dyDescent="0.5">
      <c r="A207" s="274" t="s">
        <v>146</v>
      </c>
      <c r="B207" s="182"/>
      <c r="C207" s="182"/>
      <c r="D207" s="406"/>
      <c r="E207" s="152"/>
      <c r="F207" s="152"/>
      <c r="G207" s="275"/>
      <c r="H207" s="276"/>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row>
    <row r="208" spans="1:848" s="123" customFormat="1" ht="18.75" customHeight="1" x14ac:dyDescent="0.45">
      <c r="A208" s="269" t="s">
        <v>147</v>
      </c>
      <c r="B208" s="172"/>
      <c r="C208" s="172"/>
      <c r="D208" s="396"/>
      <c r="E208" s="166"/>
      <c r="F208" s="166"/>
      <c r="G208" s="263"/>
      <c r="H208" s="269"/>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row>
    <row r="209" spans="1:848" s="123" customFormat="1" ht="18.5" x14ac:dyDescent="0.45">
      <c r="A209" s="172" t="s">
        <v>148</v>
      </c>
      <c r="B209" s="172" t="s">
        <v>149</v>
      </c>
      <c r="C209" s="172"/>
      <c r="D209" s="396"/>
      <c r="E209" s="166">
        <v>0</v>
      </c>
      <c r="F209" s="166">
        <v>0</v>
      </c>
      <c r="G209" s="263"/>
      <c r="H209" s="26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row>
    <row r="210" spans="1:848" s="123" customFormat="1" ht="18.5" x14ac:dyDescent="0.45">
      <c r="A210" s="172" t="s">
        <v>148</v>
      </c>
      <c r="B210" s="172" t="s">
        <v>149</v>
      </c>
      <c r="C210" s="172"/>
      <c r="D210" s="396"/>
      <c r="E210" s="166">
        <v>0</v>
      </c>
      <c r="F210" s="166">
        <v>0</v>
      </c>
      <c r="G210" s="263"/>
      <c r="H210" s="269"/>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row>
    <row r="211" spans="1:848" s="123" customFormat="1" ht="24.75" customHeight="1" x14ac:dyDescent="0.45">
      <c r="A211" s="248" t="s">
        <v>150</v>
      </c>
      <c r="B211" s="172"/>
      <c r="C211" s="172"/>
      <c r="D211" s="396">
        <f>'Progress report 2024'!F211</f>
        <v>0</v>
      </c>
      <c r="E211" s="169">
        <f>SUM(E209:E210)</f>
        <v>0</v>
      </c>
      <c r="F211" s="169">
        <f>SUM(F209:F210)</f>
        <v>0</v>
      </c>
      <c r="G211" s="195">
        <f>(F211+D211)-E211</f>
        <v>0</v>
      </c>
      <c r="H211" s="269"/>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row>
    <row r="212" spans="1:848" s="123" customFormat="1" ht="18.5" x14ac:dyDescent="0.45">
      <c r="A212" s="140" t="s">
        <v>151</v>
      </c>
      <c r="B212" s="170"/>
      <c r="C212" s="170"/>
      <c r="D212" s="397"/>
      <c r="E212" s="168"/>
      <c r="F212" s="168"/>
      <c r="G212" s="191"/>
      <c r="H212" s="140"/>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row>
    <row r="213" spans="1:848" s="123" customFormat="1" ht="18.5" x14ac:dyDescent="0.45">
      <c r="A213" s="140" t="s">
        <v>152</v>
      </c>
      <c r="B213" s="170"/>
      <c r="C213" s="170"/>
      <c r="D213" s="397"/>
      <c r="E213" s="147"/>
      <c r="F213" s="147"/>
      <c r="G213" s="191"/>
      <c r="H213" s="140"/>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row>
    <row r="214" spans="1:848" s="123" customFormat="1" ht="18.5" x14ac:dyDescent="0.45">
      <c r="A214" s="170" t="s">
        <v>148</v>
      </c>
      <c r="B214" s="170" t="s">
        <v>149</v>
      </c>
      <c r="C214" s="170"/>
      <c r="D214" s="397"/>
      <c r="E214" s="147">
        <v>0</v>
      </c>
      <c r="F214" s="147">
        <v>0</v>
      </c>
      <c r="G214" s="191"/>
      <c r="H214" s="140"/>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row>
    <row r="215" spans="1:848" s="123" customFormat="1" ht="18.5" x14ac:dyDescent="0.45">
      <c r="A215" s="170" t="s">
        <v>148</v>
      </c>
      <c r="B215" s="170" t="s">
        <v>149</v>
      </c>
      <c r="C215" s="170"/>
      <c r="D215" s="397"/>
      <c r="E215" s="147">
        <v>0</v>
      </c>
      <c r="F215" s="147">
        <v>0</v>
      </c>
      <c r="G215" s="191"/>
      <c r="H215" s="140"/>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row>
    <row r="216" spans="1:848" s="123" customFormat="1" ht="18.5" x14ac:dyDescent="0.45">
      <c r="A216" s="309" t="s">
        <v>153</v>
      </c>
      <c r="B216" s="292"/>
      <c r="C216" s="292"/>
      <c r="D216" s="398">
        <f>'Progress report 2024'!F216</f>
        <v>0</v>
      </c>
      <c r="E216" s="296">
        <f>SUM(E214:E215)</f>
        <v>0</v>
      </c>
      <c r="F216" s="296">
        <f>SUM(F214:F215)</f>
        <v>0</v>
      </c>
      <c r="G216" s="293">
        <f>(F216+D216)-E216</f>
        <v>0</v>
      </c>
      <c r="H216" s="294"/>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row>
    <row r="217" spans="1:848" s="123" customFormat="1" ht="18.5" x14ac:dyDescent="0.45">
      <c r="A217" s="140" t="s">
        <v>154</v>
      </c>
      <c r="B217" s="170"/>
      <c r="C217" s="170"/>
      <c r="D217" s="397"/>
      <c r="E217" s="147"/>
      <c r="F217" s="147"/>
      <c r="G217" s="192"/>
      <c r="H217" s="140"/>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row>
    <row r="218" spans="1:848" s="123" customFormat="1" ht="18.5" x14ac:dyDescent="0.45">
      <c r="A218" s="170" t="s">
        <v>148</v>
      </c>
      <c r="B218" s="170" t="s">
        <v>149</v>
      </c>
      <c r="C218" s="170"/>
      <c r="D218" s="397"/>
      <c r="E218" s="147">
        <v>0</v>
      </c>
      <c r="F218" s="147">
        <v>0</v>
      </c>
      <c r="G218" s="192"/>
      <c r="H218" s="140"/>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row>
    <row r="219" spans="1:848" s="123" customFormat="1" ht="18.5" x14ac:dyDescent="0.45">
      <c r="A219" s="170" t="s">
        <v>148</v>
      </c>
      <c r="B219" s="170" t="s">
        <v>149</v>
      </c>
      <c r="C219" s="170"/>
      <c r="D219" s="397"/>
      <c r="E219" s="147">
        <v>0</v>
      </c>
      <c r="F219" s="147">
        <v>0</v>
      </c>
      <c r="G219" s="192"/>
      <c r="H219" s="140"/>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row>
    <row r="220" spans="1:848" s="123" customFormat="1" ht="18.5" x14ac:dyDescent="0.45">
      <c r="A220" s="309" t="s">
        <v>155</v>
      </c>
      <c r="B220" s="292"/>
      <c r="C220" s="292"/>
      <c r="D220" s="398">
        <f>'Progress report 2024'!F220</f>
        <v>0</v>
      </c>
      <c r="E220" s="296">
        <f>SUM(E218:E219)</f>
        <v>0</v>
      </c>
      <c r="F220" s="296">
        <f>SUM(F218:F219)</f>
        <v>0</v>
      </c>
      <c r="G220" s="293">
        <f>(F220+D220)-E220</f>
        <v>0</v>
      </c>
      <c r="H220" s="294"/>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row>
    <row r="221" spans="1:848" s="123" customFormat="1" ht="18.5" x14ac:dyDescent="0.45">
      <c r="A221" s="140" t="s">
        <v>156</v>
      </c>
      <c r="B221" s="170"/>
      <c r="C221" s="170"/>
      <c r="D221" s="397"/>
      <c r="E221" s="147"/>
      <c r="F221" s="147"/>
      <c r="G221" s="192"/>
      <c r="H221" s="140"/>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row>
    <row r="222" spans="1:848" s="123" customFormat="1" ht="18.5" x14ac:dyDescent="0.45">
      <c r="A222" s="170" t="s">
        <v>148</v>
      </c>
      <c r="B222" s="170" t="s">
        <v>149</v>
      </c>
      <c r="C222" s="170"/>
      <c r="D222" s="397"/>
      <c r="E222" s="147">
        <v>0</v>
      </c>
      <c r="F222" s="147">
        <v>0</v>
      </c>
      <c r="G222" s="192"/>
      <c r="H222" s="140"/>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row>
    <row r="223" spans="1:848" s="123" customFormat="1" ht="18.5" x14ac:dyDescent="0.45">
      <c r="A223" s="170" t="s">
        <v>148</v>
      </c>
      <c r="B223" s="170" t="s">
        <v>149</v>
      </c>
      <c r="C223" s="170"/>
      <c r="D223" s="397"/>
      <c r="E223" s="147">
        <v>0</v>
      </c>
      <c r="F223" s="147">
        <v>0</v>
      </c>
      <c r="G223" s="192"/>
      <c r="H223" s="140"/>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row>
    <row r="224" spans="1:848" s="123" customFormat="1" ht="18.5" x14ac:dyDescent="0.45">
      <c r="A224" s="309" t="s">
        <v>157</v>
      </c>
      <c r="B224" s="292"/>
      <c r="C224" s="292"/>
      <c r="D224" s="398">
        <f>'Progress report 2024'!F224</f>
        <v>0</v>
      </c>
      <c r="E224" s="296">
        <f>SUM(E222:E223)</f>
        <v>0</v>
      </c>
      <c r="F224" s="296">
        <f>SUM(F222:F223)</f>
        <v>0</v>
      </c>
      <c r="G224" s="293">
        <f>(F224+D224)-E224</f>
        <v>0</v>
      </c>
      <c r="H224" s="29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row>
    <row r="225" spans="1:848" s="123" customFormat="1" ht="18.5" x14ac:dyDescent="0.45">
      <c r="A225" s="140" t="s">
        <v>158</v>
      </c>
      <c r="B225" s="170"/>
      <c r="C225" s="170"/>
      <c r="D225" s="397"/>
      <c r="E225" s="147"/>
      <c r="F225" s="147"/>
      <c r="G225" s="192"/>
      <c r="H225" s="140"/>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row>
    <row r="226" spans="1:848" s="123" customFormat="1" ht="18.5" x14ac:dyDescent="0.45">
      <c r="A226" s="170" t="s">
        <v>148</v>
      </c>
      <c r="B226" s="170" t="s">
        <v>149</v>
      </c>
      <c r="C226" s="170"/>
      <c r="D226" s="397"/>
      <c r="E226" s="147">
        <v>0</v>
      </c>
      <c r="F226" s="147">
        <v>0</v>
      </c>
      <c r="G226" s="192"/>
      <c r="H226" s="140"/>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row>
    <row r="227" spans="1:848" s="123" customFormat="1" ht="18.5" x14ac:dyDescent="0.45">
      <c r="A227" s="170" t="s">
        <v>148</v>
      </c>
      <c r="B227" s="170" t="s">
        <v>149</v>
      </c>
      <c r="C227" s="170"/>
      <c r="D227" s="397"/>
      <c r="E227" s="147">
        <v>0</v>
      </c>
      <c r="F227" s="147">
        <v>0</v>
      </c>
      <c r="G227" s="192"/>
      <c r="H227" s="140"/>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row>
    <row r="228" spans="1:848" s="123" customFormat="1" ht="18.5" x14ac:dyDescent="0.45">
      <c r="A228" s="309" t="s">
        <v>159</v>
      </c>
      <c r="B228" s="292"/>
      <c r="C228" s="292"/>
      <c r="D228" s="398">
        <f>'Progress report 2024'!F228</f>
        <v>0</v>
      </c>
      <c r="E228" s="296">
        <f>SUM(E226:E227)</f>
        <v>0</v>
      </c>
      <c r="F228" s="296">
        <f>SUM(F226:F227)</f>
        <v>0</v>
      </c>
      <c r="G228" s="293">
        <f>(F228+D228)-E228</f>
        <v>0</v>
      </c>
      <c r="H228" s="294"/>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row>
    <row r="229" spans="1:848" s="123" customFormat="1" ht="18.5" x14ac:dyDescent="0.45">
      <c r="A229" s="140" t="s">
        <v>160</v>
      </c>
      <c r="B229" s="170"/>
      <c r="C229" s="170"/>
      <c r="D229" s="397"/>
      <c r="E229" s="147"/>
      <c r="F229" s="147"/>
      <c r="G229" s="192"/>
      <c r="H229" s="140"/>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row>
    <row r="230" spans="1:848" s="123" customFormat="1" ht="18.5" x14ac:dyDescent="0.45">
      <c r="A230" s="170" t="s">
        <v>148</v>
      </c>
      <c r="B230" s="170" t="s">
        <v>149</v>
      </c>
      <c r="C230" s="170"/>
      <c r="D230" s="397"/>
      <c r="E230" s="147">
        <v>0</v>
      </c>
      <c r="F230" s="147">
        <v>0</v>
      </c>
      <c r="G230" s="192"/>
      <c r="H230" s="14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row>
    <row r="231" spans="1:848" s="123" customFormat="1" ht="18.5" x14ac:dyDescent="0.45">
      <c r="A231" s="170" t="s">
        <v>148</v>
      </c>
      <c r="B231" s="170" t="s">
        <v>149</v>
      </c>
      <c r="C231" s="170"/>
      <c r="D231" s="397"/>
      <c r="E231" s="147">
        <v>0</v>
      </c>
      <c r="F231" s="147">
        <v>0</v>
      </c>
      <c r="G231" s="192"/>
      <c r="H231" s="140"/>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row>
    <row r="232" spans="1:848" s="123" customFormat="1" ht="18" customHeight="1" x14ac:dyDescent="0.45">
      <c r="A232" s="309" t="s">
        <v>161</v>
      </c>
      <c r="B232" s="292"/>
      <c r="C232" s="292"/>
      <c r="D232" s="398">
        <f>'Progress report 2024'!F232</f>
        <v>0</v>
      </c>
      <c r="E232" s="296">
        <f>SUM(E230:E231)</f>
        <v>0</v>
      </c>
      <c r="F232" s="296">
        <f>SUM(F230:F231)</f>
        <v>0</v>
      </c>
      <c r="G232" s="293">
        <f>(F232+D232)-E232</f>
        <v>0</v>
      </c>
      <c r="H232" s="294"/>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row>
    <row r="233" spans="1:848" s="123" customFormat="1" ht="18.5" x14ac:dyDescent="0.45">
      <c r="A233" s="142" t="s">
        <v>162</v>
      </c>
      <c r="B233" s="171"/>
      <c r="C233" s="171"/>
      <c r="D233" s="399"/>
      <c r="E233" s="150"/>
      <c r="F233" s="150"/>
      <c r="G233" s="193"/>
      <c r="H233" s="142"/>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row>
    <row r="234" spans="1:848" s="123" customFormat="1" ht="18.5" x14ac:dyDescent="0.45">
      <c r="A234" s="142" t="s">
        <v>163</v>
      </c>
      <c r="B234" s="171"/>
      <c r="C234" s="171"/>
      <c r="D234" s="399"/>
      <c r="E234" s="149"/>
      <c r="F234" s="149"/>
      <c r="G234" s="193"/>
      <c r="H234" s="142"/>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row>
    <row r="235" spans="1:848" s="123" customFormat="1" ht="18.5" x14ac:dyDescent="0.45">
      <c r="A235" s="171" t="s">
        <v>148</v>
      </c>
      <c r="B235" s="171" t="s">
        <v>149</v>
      </c>
      <c r="C235" s="171"/>
      <c r="D235" s="399"/>
      <c r="E235" s="149">
        <v>0</v>
      </c>
      <c r="F235" s="149">
        <v>0</v>
      </c>
      <c r="G235" s="193"/>
      <c r="H235" s="142"/>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row>
    <row r="236" spans="1:848" s="123" customFormat="1" ht="18.5" x14ac:dyDescent="0.45">
      <c r="A236" s="171" t="s">
        <v>148</v>
      </c>
      <c r="B236" s="171" t="s">
        <v>149</v>
      </c>
      <c r="C236" s="171"/>
      <c r="D236" s="399"/>
      <c r="E236" s="149">
        <v>0</v>
      </c>
      <c r="F236" s="149">
        <v>0</v>
      </c>
      <c r="G236" s="193"/>
      <c r="H236" s="142"/>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row>
    <row r="237" spans="1:848" s="123" customFormat="1" ht="18.5" x14ac:dyDescent="0.45">
      <c r="A237" s="255" t="s">
        <v>164</v>
      </c>
      <c r="B237" s="316"/>
      <c r="C237" s="316"/>
      <c r="D237" s="405">
        <f>'Progress report 2024'!F237</f>
        <v>0</v>
      </c>
      <c r="E237" s="256">
        <f>SUM(E235:E236)</f>
        <v>0</v>
      </c>
      <c r="F237" s="256">
        <f>SUM(F235:F236)</f>
        <v>0</v>
      </c>
      <c r="G237" s="297">
        <f>(F237+D237)-E237</f>
        <v>0</v>
      </c>
      <c r="H237" s="31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row>
    <row r="238" spans="1:848" s="123" customFormat="1" ht="18.5" x14ac:dyDescent="0.45">
      <c r="A238" s="142" t="s">
        <v>165</v>
      </c>
      <c r="B238" s="171"/>
      <c r="C238" s="171"/>
      <c r="D238" s="399"/>
      <c r="E238" s="149"/>
      <c r="F238" s="149"/>
      <c r="G238" s="194"/>
      <c r="H238" s="142"/>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row>
    <row r="239" spans="1:848" s="123" customFormat="1" ht="18.5" x14ac:dyDescent="0.45">
      <c r="A239" s="171" t="s">
        <v>148</v>
      </c>
      <c r="B239" s="171" t="s">
        <v>149</v>
      </c>
      <c r="C239" s="171"/>
      <c r="D239" s="399"/>
      <c r="E239" s="149">
        <v>0</v>
      </c>
      <c r="F239" s="149">
        <v>0</v>
      </c>
      <c r="G239" s="194"/>
      <c r="H239" s="142"/>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c r="AFP239"/>
    </row>
    <row r="240" spans="1:848" s="123" customFormat="1" ht="18.5" x14ac:dyDescent="0.45">
      <c r="A240" s="171" t="s">
        <v>148</v>
      </c>
      <c r="B240" s="171" t="s">
        <v>149</v>
      </c>
      <c r="C240" s="171"/>
      <c r="D240" s="399"/>
      <c r="E240" s="149">
        <v>0</v>
      </c>
      <c r="F240" s="149">
        <v>0</v>
      </c>
      <c r="G240" s="194"/>
      <c r="H240" s="142"/>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row>
    <row r="241" spans="1:848" s="123" customFormat="1" ht="18.5" x14ac:dyDescent="0.45">
      <c r="A241" s="255" t="s">
        <v>166</v>
      </c>
      <c r="B241" s="316"/>
      <c r="C241" s="316"/>
      <c r="D241" s="405">
        <f>'Progress report 2024'!F241</f>
        <v>0</v>
      </c>
      <c r="E241" s="256">
        <f>SUM(E239:E240)</f>
        <v>0</v>
      </c>
      <c r="F241" s="256">
        <f>SUM(F239:F240)</f>
        <v>0</v>
      </c>
      <c r="G241" s="297">
        <f>(F241+D241)-E241</f>
        <v>0</v>
      </c>
      <c r="H241" s="317"/>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c r="AFP241"/>
    </row>
    <row r="242" spans="1:848" s="123" customFormat="1" ht="18.5" x14ac:dyDescent="0.45">
      <c r="A242" s="142" t="s">
        <v>167</v>
      </c>
      <c r="B242" s="171"/>
      <c r="C242" s="171"/>
      <c r="D242" s="399"/>
      <c r="E242" s="149"/>
      <c r="F242" s="149"/>
      <c r="G242" s="194"/>
      <c r="H242" s="1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c r="AFP242"/>
    </row>
    <row r="243" spans="1:848" s="123" customFormat="1" ht="18.5" x14ac:dyDescent="0.45">
      <c r="A243" s="171" t="s">
        <v>148</v>
      </c>
      <c r="B243" s="171" t="s">
        <v>149</v>
      </c>
      <c r="C243" s="171"/>
      <c r="D243" s="399"/>
      <c r="E243" s="149">
        <v>0</v>
      </c>
      <c r="F243" s="149">
        <v>0</v>
      </c>
      <c r="G243" s="194"/>
      <c r="H243" s="142"/>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row>
    <row r="244" spans="1:848" s="123" customFormat="1" ht="18.5" x14ac:dyDescent="0.45">
      <c r="A244" s="171" t="s">
        <v>148</v>
      </c>
      <c r="B244" s="171" t="s">
        <v>149</v>
      </c>
      <c r="C244" s="171"/>
      <c r="D244" s="399"/>
      <c r="E244" s="149">
        <v>0</v>
      </c>
      <c r="F244" s="149">
        <v>0</v>
      </c>
      <c r="G244" s="194"/>
      <c r="H244" s="142"/>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row>
    <row r="245" spans="1:848" s="2" customFormat="1" ht="18.5" x14ac:dyDescent="0.45">
      <c r="A245" s="255" t="s">
        <v>168</v>
      </c>
      <c r="B245" s="316"/>
      <c r="C245" s="316"/>
      <c r="D245" s="405">
        <f>'Progress report 2024'!F245</f>
        <v>0</v>
      </c>
      <c r="E245" s="256">
        <f>SUM(E243:E244)</f>
        <v>0</v>
      </c>
      <c r="F245" s="256">
        <f>SUM(F243:F244)</f>
        <v>0</v>
      </c>
      <c r="G245" s="297">
        <f>(F245+E245)-E245</f>
        <v>0</v>
      </c>
      <c r="H245" s="317"/>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row>
    <row r="246" spans="1:848" s="2" customFormat="1" ht="18.5" x14ac:dyDescent="0.45">
      <c r="A246" s="250" t="s">
        <v>169</v>
      </c>
      <c r="B246" s="178"/>
      <c r="C246" s="178"/>
      <c r="D246" s="410">
        <f>'Progress report 2024'!F246</f>
        <v>0</v>
      </c>
      <c r="E246" s="251">
        <f>E211+E216+E220+E224+E228+E232+E237+E241+E245</f>
        <v>0</v>
      </c>
      <c r="F246" s="251">
        <f>F211+F216+F220+F224+F228+F232+F237+F241+F245</f>
        <v>0</v>
      </c>
      <c r="G246" s="393">
        <f>(F246+E246)-E246</f>
        <v>0</v>
      </c>
      <c r="H246" s="250"/>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row>
    <row r="247" spans="1:848" s="2" customFormat="1" ht="18.5" x14ac:dyDescent="0.45">
      <c r="A247" s="277"/>
      <c r="B247" s="187"/>
      <c r="C247" s="187"/>
      <c r="D247" s="422"/>
      <c r="E247" s="151"/>
      <c r="F247" s="151"/>
      <c r="G247" s="418"/>
      <c r="H247" s="27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row>
    <row r="248" spans="1:848" s="120" customFormat="1" ht="30" customHeight="1" x14ac:dyDescent="0.4">
      <c r="A248" s="278" t="s">
        <v>170</v>
      </c>
      <c r="B248" s="183"/>
      <c r="C248" s="183"/>
      <c r="D248" s="423">
        <f>'Progress report 2024'!F248</f>
        <v>0</v>
      </c>
      <c r="E248" s="390">
        <f>E64+E104+E144+E184+E206+E246</f>
        <v>0</v>
      </c>
      <c r="F248" s="390">
        <f>F64+F104+F144+F184+F206+F246</f>
        <v>0</v>
      </c>
      <c r="G248" s="393">
        <f>(F248+E248)-E248</f>
        <v>0</v>
      </c>
      <c r="H248" s="27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c r="AAB248"/>
      <c r="AAC248"/>
      <c r="AAD248"/>
      <c r="AAE248"/>
      <c r="AAF248"/>
      <c r="AAG248"/>
      <c r="AAH248"/>
      <c r="AAI248"/>
      <c r="AAJ248"/>
      <c r="AAK248"/>
      <c r="AAL248"/>
      <c r="AAM248"/>
      <c r="AAN248"/>
      <c r="AAO248"/>
      <c r="AAP248"/>
      <c r="AAQ248"/>
      <c r="AAR248"/>
      <c r="AAS248"/>
      <c r="AAT248"/>
      <c r="AAU248"/>
      <c r="AAV248"/>
      <c r="AAW248"/>
      <c r="AAX248"/>
      <c r="AAY248"/>
      <c r="AAZ248"/>
      <c r="ABA248"/>
      <c r="ABB248"/>
      <c r="ABC248"/>
      <c r="ABD248"/>
      <c r="ABE248"/>
      <c r="ABF248"/>
      <c r="ABG248"/>
      <c r="ABH248"/>
      <c r="ABI248"/>
      <c r="ABJ248"/>
      <c r="ABK248"/>
      <c r="ABL248"/>
      <c r="ABM248"/>
      <c r="ABN248"/>
      <c r="ABO248"/>
      <c r="ABP248"/>
      <c r="ABQ248"/>
      <c r="ABR248"/>
      <c r="ABS248"/>
      <c r="ABT248"/>
      <c r="ABU248"/>
      <c r="ABV248"/>
      <c r="ABW248"/>
      <c r="ABX248"/>
      <c r="ABY248"/>
      <c r="ABZ248"/>
      <c r="ACA248"/>
      <c r="ACB248"/>
      <c r="ACC248"/>
      <c r="ACD248"/>
      <c r="ACE248"/>
      <c r="ACF248"/>
      <c r="ACG248"/>
      <c r="ACH248"/>
      <c r="ACI248"/>
      <c r="ACJ248"/>
      <c r="ACK248"/>
      <c r="ACL248"/>
      <c r="ACM248"/>
      <c r="ACN248"/>
      <c r="ACO248"/>
      <c r="ACP248"/>
      <c r="ACQ248"/>
      <c r="ACR248"/>
      <c r="ACS248"/>
      <c r="ACT248"/>
      <c r="ACU248"/>
      <c r="ACV248"/>
      <c r="ACW248"/>
      <c r="ACX248"/>
      <c r="ACY248"/>
      <c r="ACZ248"/>
      <c r="ADA248"/>
      <c r="ADB248"/>
      <c r="ADC248"/>
      <c r="ADD248"/>
      <c r="ADE248"/>
      <c r="ADF248"/>
      <c r="ADG248"/>
      <c r="ADH248"/>
      <c r="ADI248"/>
      <c r="ADJ248"/>
      <c r="ADK248"/>
      <c r="ADL248"/>
      <c r="ADM248"/>
      <c r="ADN248"/>
      <c r="ADO248"/>
      <c r="ADP248"/>
      <c r="ADQ248"/>
      <c r="ADR248"/>
      <c r="ADS248"/>
      <c r="ADT248"/>
      <c r="ADU248"/>
      <c r="ADV248"/>
      <c r="ADW248"/>
      <c r="ADX248"/>
      <c r="ADY248"/>
      <c r="ADZ248"/>
      <c r="AEA248"/>
      <c r="AEB248"/>
      <c r="AEC248"/>
      <c r="AED248"/>
      <c r="AEE248"/>
      <c r="AEF248"/>
      <c r="AEG248"/>
      <c r="AEH248"/>
      <c r="AEI248"/>
      <c r="AEJ248"/>
      <c r="AEK248"/>
      <c r="AEL248"/>
      <c r="AEM248"/>
      <c r="AEN248"/>
      <c r="AEO248"/>
      <c r="AEP248"/>
      <c r="AEQ248"/>
      <c r="AER248"/>
      <c r="AES248"/>
      <c r="AET248"/>
      <c r="AEU248"/>
      <c r="AEV248"/>
      <c r="AEW248"/>
      <c r="AEX248"/>
      <c r="AEY248"/>
      <c r="AEZ248"/>
      <c r="AFA248"/>
      <c r="AFB248"/>
      <c r="AFC248"/>
      <c r="AFD248"/>
      <c r="AFE248"/>
      <c r="AFF248"/>
      <c r="AFG248"/>
      <c r="AFH248"/>
      <c r="AFI248"/>
      <c r="AFJ248"/>
      <c r="AFK248"/>
      <c r="AFL248"/>
      <c r="AFM248"/>
      <c r="AFN248"/>
      <c r="AFO248"/>
      <c r="AFP248"/>
    </row>
    <row r="249" spans="1:848" s="126" customFormat="1" ht="26" x14ac:dyDescent="0.4">
      <c r="A249" s="185" t="s">
        <v>171</v>
      </c>
      <c r="B249" s="184"/>
      <c r="C249" s="279"/>
      <c r="D249" s="407"/>
      <c r="E249" s="391">
        <f>E248*0.9</f>
        <v>0</v>
      </c>
      <c r="F249" s="391">
        <f>F248*0.9</f>
        <v>0</v>
      </c>
      <c r="G249" s="186"/>
      <c r="H249" s="207"/>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row>
    <row r="250" spans="1:848" ht="26" x14ac:dyDescent="0.6">
      <c r="A250" s="203" t="s">
        <v>172</v>
      </c>
      <c r="B250" s="280"/>
      <c r="C250" s="280"/>
      <c r="D250" s="424"/>
      <c r="E250" s="392">
        <f>E248*0.1</f>
        <v>0</v>
      </c>
      <c r="F250" s="392">
        <f>F248*0.1</f>
        <v>0</v>
      </c>
      <c r="G250" s="204"/>
      <c r="H250" s="208"/>
    </row>
    <row r="251" spans="1:848" x14ac:dyDescent="0.35">
      <c r="A251"/>
    </row>
    <row r="252" spans="1:848" s="121" customFormat="1" ht="205.5" customHeight="1" x14ac:dyDescent="0.35">
      <c r="A252"/>
      <c r="B252"/>
      <c r="C252"/>
      <c r="D252"/>
      <c r="E252" s="153"/>
      <c r="F252" s="127"/>
      <c r="G252" s="127"/>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row>
    <row r="253" spans="1:848" x14ac:dyDescent="0.35">
      <c r="A253"/>
    </row>
    <row r="254" spans="1:848" x14ac:dyDescent="0.35">
      <c r="A254"/>
    </row>
    <row r="255" spans="1:848" s="121" customFormat="1" ht="12" customHeight="1" x14ac:dyDescent="0.35">
      <c r="A255"/>
      <c r="B255"/>
      <c r="C255"/>
      <c r="D255"/>
      <c r="E255" s="153"/>
      <c r="F255" s="127"/>
      <c r="G255" s="127"/>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row>
    <row r="256" spans="1:848" ht="12" customHeight="1" x14ac:dyDescent="0.35">
      <c r="A256"/>
    </row>
    <row r="257" spans="1:848" ht="12" customHeight="1" x14ac:dyDescent="0.35">
      <c r="A257"/>
    </row>
    <row r="258" spans="1:848" s="121" customFormat="1" ht="12" customHeight="1" x14ac:dyDescent="0.35">
      <c r="A258"/>
      <c r="B258"/>
      <c r="C258"/>
      <c r="D258"/>
      <c r="E258" s="153"/>
      <c r="F258" s="127"/>
      <c r="G258" s="127"/>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row>
    <row r="259" spans="1:848" ht="12" customHeight="1" x14ac:dyDescent="0.35">
      <c r="A259"/>
    </row>
    <row r="260" spans="1:848" ht="12" customHeight="1" x14ac:dyDescent="0.35">
      <c r="A260"/>
    </row>
    <row r="261" spans="1:848" s="121" customFormat="1" ht="12" customHeight="1" x14ac:dyDescent="0.35">
      <c r="A261"/>
      <c r="B261"/>
      <c r="C261"/>
      <c r="D261"/>
      <c r="E261" s="153"/>
      <c r="F261" s="127"/>
      <c r="G261" s="127"/>
      <c r="H261"/>
    </row>
    <row r="262" spans="1:848" ht="14.25" customHeight="1" x14ac:dyDescent="0.35">
      <c r="A262"/>
    </row>
    <row r="263" spans="1:848" ht="19.5" customHeight="1" x14ac:dyDescent="0.35">
      <c r="A263"/>
    </row>
    <row r="264" spans="1:848" ht="20.25" customHeight="1" x14ac:dyDescent="0.35">
      <c r="A264"/>
    </row>
    <row r="265" spans="1:848" ht="24.75" customHeight="1" x14ac:dyDescent="0.35">
      <c r="A265"/>
    </row>
    <row r="266" spans="1:848" s="9" customFormat="1" ht="14.25" customHeight="1" x14ac:dyDescent="0.35">
      <c r="A266"/>
      <c r="B266"/>
      <c r="C266"/>
      <c r="D266"/>
      <c r="E266" s="153"/>
      <c r="F266" s="127"/>
      <c r="G266" s="127"/>
      <c r="H266"/>
    </row>
    <row r="267" spans="1:848" s="9" customFormat="1" ht="14.25" customHeight="1" x14ac:dyDescent="0.35">
      <c r="A267"/>
      <c r="B267"/>
      <c r="C267"/>
      <c r="D267"/>
      <c r="E267" s="153"/>
      <c r="F267" s="127"/>
      <c r="G267" s="127"/>
      <c r="H267"/>
    </row>
    <row r="268" spans="1:848" s="9" customFormat="1" ht="14.25" customHeight="1" x14ac:dyDescent="0.35">
      <c r="A268" s="137"/>
      <c r="B268"/>
      <c r="C268"/>
      <c r="D268"/>
      <c r="E268" s="153"/>
      <c r="F268" s="154"/>
      <c r="G268" s="127"/>
      <c r="H268"/>
    </row>
    <row r="269" spans="1:848" s="9" customFormat="1" ht="14.25" customHeight="1" x14ac:dyDescent="0.35">
      <c r="A269" s="137"/>
      <c r="B269"/>
      <c r="C269"/>
      <c r="D269"/>
      <c r="E269" s="153"/>
      <c r="F269" s="127"/>
      <c r="G269" s="127"/>
      <c r="H269"/>
    </row>
    <row r="270" spans="1:848" ht="22.5" customHeight="1" x14ac:dyDescent="0.35"/>
    <row r="271" spans="1:848" ht="18.75" customHeight="1" x14ac:dyDescent="0.35"/>
    <row r="272" spans="1:848" ht="21.75" customHeight="1" x14ac:dyDescent="0.35"/>
    <row r="273" ht="14.25" customHeight="1" x14ac:dyDescent="0.35"/>
    <row r="274" ht="14.25" customHeight="1" x14ac:dyDescent="0.35"/>
    <row r="275" ht="12.75" customHeight="1" x14ac:dyDescent="0.35"/>
    <row r="422" spans="1:8" s="11" customFormat="1" ht="18" x14ac:dyDescent="0.4">
      <c r="A422" s="137"/>
      <c r="B422"/>
      <c r="C422"/>
      <c r="D422"/>
      <c r="E422" s="153"/>
      <c r="F422" s="127"/>
      <c r="G422" s="127"/>
      <c r="H422"/>
    </row>
    <row r="1023" spans="2:8" x14ac:dyDescent="0.35">
      <c r="B1023" s="1"/>
      <c r="C1023" s="1"/>
      <c r="D1023" s="1"/>
      <c r="E1023" s="154"/>
      <c r="F1023" s="155"/>
    </row>
    <row r="1024" spans="2:8" x14ac:dyDescent="0.35">
      <c r="H1024" s="1"/>
    </row>
    <row r="1032" spans="2:7" x14ac:dyDescent="0.35">
      <c r="B1032" s="1"/>
      <c r="C1032" s="1"/>
      <c r="D1032" s="1"/>
      <c r="E1032" s="154"/>
      <c r="F1032" s="155"/>
    </row>
    <row r="1040" spans="2:7" x14ac:dyDescent="0.35">
      <c r="B1040" s="1"/>
      <c r="C1040" s="1"/>
      <c r="D1040" s="1"/>
      <c r="E1040" s="156"/>
      <c r="F1040" s="155"/>
      <c r="G1040" s="157"/>
    </row>
    <row r="1041" spans="2:8" x14ac:dyDescent="0.35">
      <c r="B1041" s="1"/>
      <c r="C1041" s="1"/>
      <c r="D1041" s="1"/>
      <c r="E1041" s="154"/>
      <c r="F1041" s="155"/>
    </row>
    <row r="1045" spans="2:8" x14ac:dyDescent="0.35">
      <c r="H1045" s="1"/>
    </row>
    <row r="1046" spans="2:8" x14ac:dyDescent="0.35">
      <c r="H1046" s="1"/>
    </row>
    <row r="1047" spans="2:8" x14ac:dyDescent="0.35">
      <c r="H1047" s="1"/>
    </row>
    <row r="1048" spans="2:8" x14ac:dyDescent="0.35">
      <c r="H1048" s="1"/>
    </row>
    <row r="1049" spans="2:8" x14ac:dyDescent="0.35">
      <c r="B1049" s="1"/>
      <c r="C1049" s="1"/>
      <c r="D1049" s="1"/>
      <c r="E1049" s="156"/>
      <c r="F1049" s="155"/>
      <c r="G1049" s="157"/>
      <c r="H1049" s="1"/>
    </row>
    <row r="1050" spans="2:8" x14ac:dyDescent="0.35">
      <c r="B1050" s="1"/>
      <c r="C1050" s="1"/>
      <c r="D1050" s="1"/>
      <c r="E1050" s="154"/>
      <c r="F1050" s="155"/>
      <c r="H1050" s="1"/>
    </row>
    <row r="1058" spans="2:8" x14ac:dyDescent="0.35">
      <c r="B1058" s="1"/>
      <c r="C1058" s="1"/>
      <c r="D1058" s="1"/>
      <c r="E1058" s="156"/>
      <c r="F1058" s="155"/>
      <c r="G1058" s="157"/>
    </row>
    <row r="1059" spans="2:8" x14ac:dyDescent="0.35">
      <c r="B1059" s="1"/>
      <c r="C1059" s="1"/>
      <c r="D1059" s="1"/>
      <c r="E1059" s="154"/>
      <c r="F1059" s="155"/>
    </row>
    <row r="1061" spans="2:8" x14ac:dyDescent="0.35">
      <c r="G1061" s="158"/>
      <c r="H1061" s="3"/>
    </row>
    <row r="1062" spans="2:8" x14ac:dyDescent="0.35">
      <c r="G1062" s="158"/>
      <c r="H1062" s="3"/>
    </row>
    <row r="1063" spans="2:8" x14ac:dyDescent="0.35">
      <c r="G1063" s="158"/>
      <c r="H1063" s="3"/>
    </row>
    <row r="1064" spans="2:8" x14ac:dyDescent="0.35">
      <c r="G1064" s="158"/>
      <c r="H1064" s="3"/>
    </row>
    <row r="1065" spans="2:8" x14ac:dyDescent="0.35">
      <c r="G1065" s="158"/>
      <c r="H1065" s="3"/>
    </row>
    <row r="1066" spans="2:8" x14ac:dyDescent="0.35">
      <c r="G1066" s="158"/>
      <c r="H1066" s="3"/>
    </row>
    <row r="1067" spans="2:8" x14ac:dyDescent="0.35">
      <c r="G1067" s="158"/>
      <c r="H1067" s="3"/>
    </row>
    <row r="1068" spans="2:8" x14ac:dyDescent="0.35">
      <c r="B1068" s="1"/>
      <c r="C1068" s="1"/>
      <c r="D1068" s="1"/>
      <c r="E1068" s="156"/>
      <c r="F1068" s="155"/>
      <c r="G1068" s="318"/>
      <c r="H1068" s="8"/>
    </row>
    <row r="1069" spans="2:8" x14ac:dyDescent="0.35">
      <c r="B1069" s="1"/>
      <c r="C1069" s="1"/>
      <c r="D1069" s="1"/>
      <c r="E1069" s="156"/>
      <c r="F1069" s="155"/>
    </row>
    <row r="1070" spans="2:8" x14ac:dyDescent="0.35">
      <c r="B1070" s="1"/>
      <c r="C1070" s="1"/>
      <c r="D1070" s="1"/>
      <c r="E1070" s="154"/>
      <c r="F1070" s="157"/>
    </row>
    <row r="1071" spans="2:8" x14ac:dyDescent="0.35">
      <c r="B1071" s="319"/>
      <c r="C1071" s="319"/>
      <c r="D1071" s="319"/>
      <c r="E1071" s="154"/>
      <c r="F1071" s="157"/>
    </row>
    <row r="1072" spans="2:8" x14ac:dyDescent="0.35">
      <c r="B1072" s="319"/>
      <c r="C1072" s="319"/>
      <c r="D1072" s="319"/>
      <c r="E1072" s="154"/>
      <c r="F1072" s="157"/>
    </row>
    <row r="1073" spans="2:8" x14ac:dyDescent="0.35">
      <c r="B1073" s="319"/>
      <c r="C1073" s="319"/>
      <c r="D1073" s="319"/>
      <c r="E1073" s="154"/>
      <c r="F1073" s="157"/>
    </row>
    <row r="1074" spans="2:8" x14ac:dyDescent="0.35">
      <c r="B1074" s="319"/>
      <c r="C1074" s="319"/>
      <c r="D1074" s="319"/>
      <c r="E1074" s="154"/>
      <c r="F1074" s="157"/>
    </row>
    <row r="1075" spans="2:8" x14ac:dyDescent="0.35">
      <c r="B1075" s="319"/>
      <c r="C1075" s="319"/>
      <c r="D1075" s="319"/>
      <c r="E1075" s="154"/>
      <c r="F1075" s="157"/>
    </row>
    <row r="1076" spans="2:8" x14ac:dyDescent="0.35">
      <c r="B1076" s="319"/>
      <c r="C1076" s="319"/>
      <c r="D1076" s="319"/>
      <c r="E1076" s="154"/>
      <c r="F1076" s="157"/>
    </row>
    <row r="1077" spans="2:8" x14ac:dyDescent="0.35">
      <c r="B1077" s="319"/>
      <c r="C1077" s="319"/>
      <c r="D1077" s="319"/>
      <c r="E1077" s="154"/>
      <c r="F1077" s="157"/>
    </row>
    <row r="1078" spans="2:8" x14ac:dyDescent="0.35">
      <c r="B1078" s="1"/>
      <c r="C1078" s="1"/>
      <c r="D1078" s="1"/>
      <c r="E1078" s="156"/>
      <c r="F1078" s="155"/>
      <c r="G1078" s="159"/>
      <c r="H1078" s="5"/>
    </row>
    <row r="1079" spans="2:8" x14ac:dyDescent="0.35">
      <c r="E1079" s="154"/>
      <c r="F1079" s="157"/>
    </row>
    <row r="1080" spans="2:8" x14ac:dyDescent="0.35">
      <c r="B1080" s="1"/>
      <c r="C1080" s="1"/>
      <c r="D1080" s="1"/>
      <c r="E1080" s="154"/>
      <c r="F1080" s="157"/>
    </row>
    <row r="1081" spans="2:8" x14ac:dyDescent="0.35">
      <c r="B1081" s="319"/>
      <c r="C1081" s="319"/>
      <c r="D1081" s="319"/>
      <c r="E1081" s="154"/>
      <c r="F1081" s="157"/>
    </row>
    <row r="1082" spans="2:8" x14ac:dyDescent="0.35">
      <c r="B1082" s="319"/>
      <c r="C1082" s="319"/>
      <c r="D1082" s="319"/>
      <c r="E1082" s="154"/>
      <c r="F1082" s="157"/>
    </row>
    <row r="1083" spans="2:8" x14ac:dyDescent="0.35">
      <c r="B1083" s="319"/>
      <c r="C1083" s="319"/>
      <c r="D1083" s="319"/>
      <c r="E1083" s="154"/>
      <c r="F1083" s="157"/>
    </row>
    <row r="1084" spans="2:8" x14ac:dyDescent="0.35">
      <c r="B1084" s="319"/>
      <c r="C1084" s="319"/>
      <c r="D1084" s="319"/>
      <c r="E1084" s="154"/>
      <c r="F1084" s="157"/>
    </row>
    <row r="1085" spans="2:8" x14ac:dyDescent="0.35">
      <c r="B1085" s="319"/>
      <c r="C1085" s="319"/>
      <c r="D1085" s="319"/>
      <c r="E1085" s="154"/>
      <c r="F1085" s="157"/>
    </row>
    <row r="1086" spans="2:8" x14ac:dyDescent="0.35">
      <c r="B1086" s="319"/>
      <c r="C1086" s="319"/>
      <c r="D1086" s="319"/>
      <c r="E1086" s="154"/>
      <c r="F1086" s="157"/>
    </row>
    <row r="1088" spans="2:8" x14ac:dyDescent="0.35">
      <c r="E1088" s="154"/>
      <c r="F1088" s="157"/>
    </row>
    <row r="1096" spans="2:8" x14ac:dyDescent="0.35">
      <c r="B1096" s="4"/>
      <c r="C1096" s="4"/>
      <c r="D1096" s="4"/>
      <c r="E1096" s="160"/>
      <c r="F1096" s="161"/>
      <c r="G1096" s="162"/>
      <c r="H1096" s="8"/>
    </row>
    <row r="1097" spans="2:8" x14ac:dyDescent="0.35">
      <c r="E1097" s="154"/>
      <c r="F1097" s="157"/>
    </row>
    <row r="1101" spans="2:8" x14ac:dyDescent="0.35">
      <c r="B1101" s="1"/>
      <c r="C1101" s="1"/>
      <c r="D1101" s="1"/>
      <c r="E1101" s="163"/>
      <c r="F1101" s="164"/>
    </row>
    <row r="1121" spans="2:8" x14ac:dyDescent="0.35">
      <c r="B1121" s="1"/>
      <c r="C1121" s="1"/>
      <c r="D1121" s="1"/>
      <c r="E1121" s="156"/>
      <c r="F1121" s="155"/>
      <c r="G1121" s="155"/>
      <c r="H1121" s="5"/>
    </row>
    <row r="1122" spans="2:8" x14ac:dyDescent="0.35">
      <c r="B1122" s="1"/>
      <c r="C1122" s="1"/>
      <c r="D1122" s="1"/>
      <c r="E1122" s="156"/>
      <c r="F1122" s="155"/>
      <c r="G1122" s="155"/>
      <c r="H1122" s="5"/>
    </row>
    <row r="1123" spans="2:8" x14ac:dyDescent="0.35">
      <c r="B1123" s="1"/>
      <c r="C1123" s="1"/>
      <c r="D1123" s="1"/>
      <c r="E1123" s="154"/>
      <c r="F1123" s="157"/>
    </row>
    <row r="1124" spans="2:8" x14ac:dyDescent="0.35">
      <c r="B1124" s="1"/>
      <c r="C1124" s="1"/>
      <c r="D1124" s="1"/>
      <c r="E1124" s="154"/>
      <c r="F1124" s="157"/>
    </row>
    <row r="1125" spans="2:8" x14ac:dyDescent="0.35">
      <c r="B1125" s="1"/>
      <c r="C1125" s="1"/>
      <c r="D1125" s="1"/>
    </row>
    <row r="1126" spans="2:8" x14ac:dyDescent="0.35">
      <c r="E1126" s="154"/>
      <c r="F1126" s="157"/>
    </row>
    <row r="1127" spans="2:8" x14ac:dyDescent="0.35">
      <c r="E1127" s="154"/>
      <c r="F1127" s="157"/>
    </row>
    <row r="1128" spans="2:8" x14ac:dyDescent="0.35">
      <c r="E1128" s="154"/>
      <c r="F1128" s="157"/>
    </row>
    <row r="1129" spans="2:8" x14ac:dyDescent="0.35">
      <c r="E1129" s="154"/>
      <c r="F1129" s="157"/>
    </row>
    <row r="1130" spans="2:8" x14ac:dyDescent="0.35">
      <c r="E1130" s="154"/>
      <c r="F1130" s="157"/>
    </row>
    <row r="1131" spans="2:8" x14ac:dyDescent="0.35">
      <c r="E1131" s="154"/>
      <c r="F1131" s="157"/>
    </row>
    <row r="1132" spans="2:8" x14ac:dyDescent="0.35">
      <c r="B1132" s="1"/>
      <c r="C1132" s="1"/>
      <c r="D1132" s="1"/>
      <c r="E1132" s="156"/>
      <c r="F1132" s="155"/>
      <c r="G1132" s="157"/>
    </row>
    <row r="1133" spans="2:8" x14ac:dyDescent="0.35">
      <c r="B1133" s="1"/>
      <c r="C1133" s="1"/>
      <c r="D1133" s="1"/>
      <c r="E1133" s="154"/>
      <c r="F1133" s="157"/>
    </row>
    <row r="1142" spans="2:8" x14ac:dyDescent="0.35">
      <c r="B1142" s="1"/>
      <c r="C1142" s="1"/>
      <c r="D1142" s="1"/>
      <c r="E1142" s="156"/>
      <c r="F1142" s="155"/>
      <c r="G1142" s="155"/>
      <c r="H1142" s="5"/>
    </row>
    <row r="1143" spans="2:8" x14ac:dyDescent="0.35">
      <c r="B1143" s="6"/>
      <c r="C1143" s="6"/>
      <c r="D1143" s="6"/>
    </row>
    <row r="1144" spans="2:8" x14ac:dyDescent="0.35">
      <c r="B1144" s="2"/>
      <c r="C1144" s="2"/>
      <c r="D1144" s="2"/>
      <c r="E1144" s="154"/>
      <c r="F1144" s="157"/>
    </row>
    <row r="1145" spans="2:8" x14ac:dyDescent="0.35">
      <c r="B1145" s="2"/>
      <c r="C1145" s="2"/>
      <c r="D1145" s="2"/>
      <c r="E1145" s="154"/>
      <c r="F1145" s="157"/>
    </row>
    <row r="1146" spans="2:8" x14ac:dyDescent="0.35">
      <c r="B1146" s="2"/>
      <c r="C1146" s="2"/>
      <c r="D1146" s="2"/>
      <c r="E1146" s="154"/>
      <c r="F1146" s="157"/>
    </row>
    <row r="1147" spans="2:8" x14ac:dyDescent="0.35">
      <c r="B1147" s="2"/>
      <c r="C1147" s="2"/>
      <c r="D1147" s="2"/>
      <c r="E1147" s="154"/>
      <c r="F1147" s="157"/>
    </row>
    <row r="1148" spans="2:8" x14ac:dyDescent="0.35">
      <c r="E1148" s="154"/>
      <c r="F1148" s="157"/>
    </row>
    <row r="1149" spans="2:8" x14ac:dyDescent="0.35">
      <c r="E1149" s="154"/>
      <c r="F1149" s="157"/>
    </row>
    <row r="1150" spans="2:8" x14ac:dyDescent="0.35">
      <c r="B1150" s="1"/>
      <c r="C1150" s="1"/>
      <c r="D1150" s="1"/>
      <c r="E1150" s="156"/>
      <c r="F1150" s="155"/>
      <c r="G1150" s="159"/>
      <c r="H1150" s="5"/>
    </row>
    <row r="1151" spans="2:8" x14ac:dyDescent="0.35">
      <c r="B1151" s="1"/>
      <c r="C1151" s="1"/>
      <c r="D1151" s="1"/>
      <c r="E1151" s="156"/>
      <c r="F1151" s="155"/>
      <c r="G1151" s="155"/>
      <c r="H1151" s="5"/>
    </row>
    <row r="1152" spans="2:8" x14ac:dyDescent="0.35">
      <c r="B1152" s="1"/>
      <c r="C1152" s="1"/>
      <c r="D1152" s="1"/>
    </row>
    <row r="1153" spans="2:8" x14ac:dyDescent="0.35">
      <c r="E1153" s="154"/>
      <c r="F1153" s="157"/>
    </row>
    <row r="1154" spans="2:8" x14ac:dyDescent="0.35">
      <c r="E1154" s="154"/>
      <c r="F1154" s="157"/>
    </row>
    <row r="1155" spans="2:8" x14ac:dyDescent="0.35">
      <c r="E1155" s="154"/>
      <c r="F1155" s="157"/>
    </row>
    <row r="1156" spans="2:8" x14ac:dyDescent="0.35">
      <c r="E1156" s="154"/>
      <c r="F1156" s="157"/>
    </row>
    <row r="1157" spans="2:8" x14ac:dyDescent="0.35">
      <c r="E1157" s="154"/>
      <c r="F1157" s="157"/>
    </row>
    <row r="1158" spans="2:8" x14ac:dyDescent="0.35">
      <c r="E1158" s="154"/>
      <c r="F1158" s="157"/>
    </row>
    <row r="1159" spans="2:8" x14ac:dyDescent="0.35">
      <c r="B1159" s="1"/>
      <c r="C1159" s="1"/>
      <c r="D1159" s="1"/>
      <c r="E1159" s="156"/>
      <c r="F1159" s="155"/>
      <c r="G1159" s="159"/>
      <c r="H1159" s="5"/>
    </row>
    <row r="1160" spans="2:8" x14ac:dyDescent="0.35">
      <c r="B1160" s="1"/>
      <c r="C1160" s="1"/>
      <c r="D1160" s="1"/>
      <c r="E1160" s="156"/>
      <c r="F1160" s="155"/>
      <c r="G1160" s="155"/>
      <c r="H1160" s="5"/>
    </row>
    <row r="1161" spans="2:8" x14ac:dyDescent="0.35">
      <c r="B1161" s="1"/>
      <c r="C1161" s="1"/>
      <c r="D1161" s="1"/>
    </row>
    <row r="1162" spans="2:8" x14ac:dyDescent="0.35">
      <c r="E1162" s="154"/>
      <c r="F1162" s="157"/>
    </row>
    <row r="1163" spans="2:8" x14ac:dyDescent="0.35">
      <c r="E1163" s="154"/>
      <c r="F1163" s="157"/>
    </row>
    <row r="1164" spans="2:8" x14ac:dyDescent="0.35">
      <c r="E1164" s="154"/>
      <c r="F1164" s="157"/>
    </row>
    <row r="1165" spans="2:8" x14ac:dyDescent="0.35">
      <c r="E1165" s="154"/>
      <c r="F1165" s="157"/>
    </row>
    <row r="1166" spans="2:8" x14ac:dyDescent="0.35">
      <c r="E1166" s="154"/>
      <c r="F1166" s="157"/>
    </row>
    <row r="1167" spans="2:8" x14ac:dyDescent="0.35">
      <c r="E1167" s="154"/>
      <c r="F1167" s="157"/>
    </row>
    <row r="1168" spans="2:8" x14ac:dyDescent="0.35">
      <c r="B1168" s="1"/>
      <c r="C1168" s="1"/>
      <c r="D1168" s="1"/>
      <c r="E1168" s="156"/>
      <c r="F1168" s="155"/>
      <c r="G1168" s="155"/>
      <c r="H1168" s="5"/>
    </row>
    <row r="1169" spans="2:8" x14ac:dyDescent="0.35">
      <c r="B1169" s="1"/>
      <c r="C1169" s="1"/>
      <c r="D1169" s="1"/>
      <c r="E1169" s="156"/>
      <c r="F1169" s="155"/>
      <c r="G1169" s="155"/>
      <c r="H1169" s="5"/>
    </row>
    <row r="1182" spans="2:8" x14ac:dyDescent="0.35">
      <c r="B1182" s="1"/>
      <c r="C1182" s="1"/>
      <c r="D1182" s="1"/>
      <c r="E1182" s="154"/>
      <c r="F1182" s="157"/>
    </row>
    <row r="1192" spans="2:8" x14ac:dyDescent="0.35">
      <c r="B1192" s="1"/>
      <c r="C1192" s="1"/>
      <c r="D1192" s="1"/>
    </row>
    <row r="1193" spans="2:8" x14ac:dyDescent="0.35">
      <c r="E1193" s="154"/>
      <c r="F1193" s="157"/>
    </row>
    <row r="1194" spans="2:8" x14ac:dyDescent="0.35">
      <c r="B1194" s="2"/>
      <c r="C1194" s="2"/>
      <c r="D1194" s="2"/>
      <c r="E1194" s="154"/>
      <c r="F1194" s="157"/>
    </row>
    <row r="1195" spans="2:8" x14ac:dyDescent="0.35">
      <c r="B1195" s="2"/>
      <c r="C1195" s="2"/>
      <c r="D1195" s="2"/>
      <c r="E1195" s="154"/>
      <c r="F1195" s="157"/>
    </row>
    <row r="1196" spans="2:8" x14ac:dyDescent="0.35">
      <c r="B1196" s="2"/>
      <c r="C1196" s="2"/>
      <c r="D1196" s="2"/>
      <c r="E1196" s="154"/>
      <c r="F1196" s="157"/>
    </row>
    <row r="1197" spans="2:8" x14ac:dyDescent="0.35">
      <c r="B1197" s="2"/>
      <c r="C1197" s="2"/>
      <c r="D1197" s="2"/>
      <c r="E1197" s="154"/>
      <c r="F1197" s="157"/>
    </row>
    <row r="1198" spans="2:8" x14ac:dyDescent="0.35">
      <c r="E1198" s="154"/>
      <c r="F1198" s="157"/>
    </row>
    <row r="1199" spans="2:8" x14ac:dyDescent="0.35">
      <c r="B1199" s="1"/>
      <c r="C1199" s="1"/>
      <c r="D1199" s="1"/>
      <c r="E1199" s="156"/>
      <c r="F1199" s="155"/>
      <c r="G1199" s="155"/>
      <c r="H1199" s="5"/>
    </row>
    <row r="1201" spans="2:8" x14ac:dyDescent="0.35">
      <c r="B1201" s="1"/>
      <c r="C1201" s="1"/>
      <c r="D1201" s="1"/>
    </row>
    <row r="1202" spans="2:8" x14ac:dyDescent="0.35">
      <c r="E1202" s="154"/>
      <c r="F1202" s="157"/>
    </row>
    <row r="1203" spans="2:8" x14ac:dyDescent="0.35">
      <c r="B1203" s="2"/>
      <c r="C1203" s="2"/>
      <c r="D1203" s="2"/>
      <c r="E1203" s="154"/>
      <c r="F1203" s="157"/>
    </row>
    <row r="1204" spans="2:8" x14ac:dyDescent="0.35">
      <c r="B1204" s="2"/>
      <c r="C1204" s="2"/>
      <c r="D1204" s="2"/>
      <c r="E1204" s="154"/>
      <c r="F1204" s="157"/>
    </row>
    <row r="1205" spans="2:8" x14ac:dyDescent="0.35">
      <c r="B1205" s="2"/>
      <c r="C1205" s="2"/>
      <c r="D1205" s="2"/>
      <c r="E1205" s="154"/>
      <c r="F1205" s="157"/>
    </row>
    <row r="1206" spans="2:8" x14ac:dyDescent="0.35">
      <c r="B1206" s="2"/>
      <c r="C1206" s="2"/>
      <c r="D1206" s="2"/>
      <c r="E1206" s="154"/>
      <c r="F1206" s="157"/>
    </row>
    <row r="1207" spans="2:8" x14ac:dyDescent="0.35">
      <c r="E1207" s="154"/>
      <c r="F1207" s="157"/>
    </row>
    <row r="1208" spans="2:8" x14ac:dyDescent="0.35">
      <c r="B1208" s="1"/>
      <c r="C1208" s="1"/>
      <c r="D1208" s="1"/>
      <c r="E1208" s="156"/>
      <c r="F1208" s="155"/>
      <c r="G1208" s="155"/>
      <c r="H1208" s="5"/>
    </row>
    <row r="1210" spans="2:8" x14ac:dyDescent="0.35">
      <c r="B1210" s="1"/>
      <c r="C1210" s="1"/>
      <c r="D1210" s="1"/>
    </row>
    <row r="1211" spans="2:8" x14ac:dyDescent="0.35">
      <c r="E1211" s="154"/>
      <c r="F1211" s="157"/>
    </row>
    <row r="1212" spans="2:8" x14ac:dyDescent="0.35">
      <c r="B1212" s="2"/>
      <c r="C1212" s="2"/>
      <c r="D1212" s="2"/>
      <c r="E1212" s="154"/>
      <c r="F1212" s="157"/>
    </row>
    <row r="1213" spans="2:8" x14ac:dyDescent="0.35">
      <c r="B1213" s="2"/>
      <c r="C1213" s="2"/>
      <c r="D1213" s="2"/>
      <c r="E1213" s="154"/>
      <c r="F1213" s="157"/>
    </row>
    <row r="1214" spans="2:8" x14ac:dyDescent="0.35">
      <c r="B1214" s="2"/>
      <c r="C1214" s="2"/>
      <c r="D1214" s="2"/>
      <c r="E1214" s="154"/>
      <c r="F1214" s="157"/>
    </row>
    <row r="1215" spans="2:8" x14ac:dyDescent="0.35">
      <c r="B1215" s="2"/>
      <c r="C1215" s="2"/>
      <c r="D1215" s="2"/>
      <c r="E1215" s="154"/>
      <c r="F1215" s="157"/>
    </row>
    <row r="1216" spans="2:8" x14ac:dyDescent="0.35">
      <c r="E1216" s="154"/>
      <c r="F1216" s="157"/>
    </row>
    <row r="1217" spans="2:8" x14ac:dyDescent="0.35">
      <c r="B1217" s="1"/>
      <c r="C1217" s="1"/>
      <c r="D1217" s="1"/>
      <c r="E1217" s="156"/>
      <c r="F1217" s="155"/>
      <c r="G1217" s="155"/>
      <c r="H1217" s="5"/>
    </row>
    <row r="1218" spans="2:8" x14ac:dyDescent="0.35">
      <c r="B1218" s="1"/>
      <c r="C1218" s="1"/>
      <c r="D1218" s="1"/>
      <c r="E1218" s="156"/>
      <c r="F1218" s="155"/>
      <c r="G1218" s="155"/>
      <c r="H1218" s="5"/>
    </row>
  </sheetData>
  <pageMargins left="0.7" right="0.7" top="0.75" bottom="0.75" header="0.3" footer="0.3"/>
  <pageSetup paperSize="9" scale="67" fitToHeight="3" orientation="landscape" r:id="rId1"/>
  <headerFooter alignWithMargins="0"/>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D2F4-DFEA-424C-9B77-67C1000E35D8}">
  <dimension ref="A1:J231"/>
  <sheetViews>
    <sheetView topLeftCell="A23" zoomScaleNormal="100" workbookViewId="0">
      <selection activeCell="C16" sqref="C16"/>
    </sheetView>
  </sheetViews>
  <sheetFormatPr defaultColWidth="8.81640625" defaultRowHeight="12.5" x14ac:dyDescent="0.25"/>
  <cols>
    <col min="1" max="1" width="51" customWidth="1"/>
    <col min="2" max="2" width="13.81640625" customWidth="1"/>
    <col min="3" max="3" width="12.7265625" customWidth="1"/>
    <col min="4" max="4" width="23" customWidth="1"/>
    <col min="5" max="5" width="80.81640625" customWidth="1"/>
    <col min="6" max="6" width="9.453125" customWidth="1"/>
  </cols>
  <sheetData>
    <row r="1" spans="1:6" ht="14" x14ac:dyDescent="0.3">
      <c r="A1" s="225" t="s">
        <v>173</v>
      </c>
      <c r="B1" s="226" t="str">
        <f>'2024 Summary'!B1</f>
        <v>Please fill</v>
      </c>
    </row>
    <row r="2" spans="1:6" ht="13" x14ac:dyDescent="0.3">
      <c r="A2" s="210" t="s">
        <v>174</v>
      </c>
      <c r="B2" s="227" t="str">
        <f>'2024 Summary'!B2</f>
        <v>please fill</v>
      </c>
    </row>
    <row r="3" spans="1:6" ht="13" x14ac:dyDescent="0.3">
      <c r="A3" s="212" t="s">
        <v>176</v>
      </c>
      <c r="B3" s="227" t="str">
        <f>'2024 Summary'!B3</f>
        <v>Please fill</v>
      </c>
    </row>
    <row r="4" spans="1:6" ht="13" x14ac:dyDescent="0.3">
      <c r="A4" s="213"/>
    </row>
    <row r="5" spans="1:6" ht="20" x14ac:dyDescent="0.4">
      <c r="A5" s="205" t="s">
        <v>177</v>
      </c>
      <c r="B5" s="205" t="s">
        <v>19</v>
      </c>
      <c r="C5" s="205" t="s">
        <v>20</v>
      </c>
      <c r="E5" s="1"/>
      <c r="F5" s="2"/>
    </row>
    <row r="6" spans="1:6" ht="13" x14ac:dyDescent="0.3">
      <c r="A6" s="120"/>
      <c r="B6" s="120"/>
      <c r="C6" s="218"/>
      <c r="E6" s="1"/>
      <c r="F6" s="2"/>
    </row>
    <row r="7" spans="1:6" x14ac:dyDescent="0.25">
      <c r="A7" s="120"/>
      <c r="B7" s="120"/>
      <c r="C7" s="218"/>
    </row>
    <row r="8" spans="1:6" ht="14" x14ac:dyDescent="0.3">
      <c r="A8" s="219" t="s">
        <v>178</v>
      </c>
      <c r="B8" s="320" t="s">
        <v>206</v>
      </c>
      <c r="C8" s="220">
        <f>'2024 Summary'!C8</f>
        <v>0</v>
      </c>
    </row>
    <row r="9" spans="1:6" ht="13" x14ac:dyDescent="0.3">
      <c r="A9" s="223" t="s">
        <v>179</v>
      </c>
      <c r="B9" s="320" t="s">
        <v>206</v>
      </c>
      <c r="C9" s="220">
        <f>'2024 Summary'!C9</f>
        <v>0</v>
      </c>
      <c r="D9" s="1"/>
      <c r="E9" s="1"/>
      <c r="F9" s="2"/>
    </row>
    <row r="10" spans="1:6" ht="13" x14ac:dyDescent="0.3">
      <c r="A10" s="223" t="s">
        <v>180</v>
      </c>
      <c r="B10" s="320" t="s">
        <v>206</v>
      </c>
      <c r="C10" s="220">
        <f>'2024 Summary'!C10</f>
        <v>0</v>
      </c>
      <c r="D10" s="1"/>
      <c r="F10" s="2" t="s">
        <v>12</v>
      </c>
    </row>
    <row r="11" spans="1:6" x14ac:dyDescent="0.25">
      <c r="A11" s="223"/>
      <c r="B11" s="320"/>
      <c r="C11" s="321"/>
      <c r="F11" s="2"/>
    </row>
    <row r="12" spans="1:6" ht="14" x14ac:dyDescent="0.3">
      <c r="A12" s="219" t="s">
        <v>207</v>
      </c>
      <c r="B12" s="320"/>
      <c r="C12" s="221">
        <f>'Progress report 2025'!E248</f>
        <v>0</v>
      </c>
    </row>
    <row r="13" spans="1:6" ht="13" x14ac:dyDescent="0.3">
      <c r="A13" s="223" t="s">
        <v>182</v>
      </c>
      <c r="B13" s="320"/>
      <c r="C13" s="221">
        <f>'Progress report 2025'!E249</f>
        <v>0</v>
      </c>
      <c r="D13" s="2"/>
      <c r="F13" s="1"/>
    </row>
    <row r="14" spans="1:6" ht="13" x14ac:dyDescent="0.3">
      <c r="A14" s="223" t="s">
        <v>183</v>
      </c>
      <c r="B14" s="222"/>
      <c r="C14" s="221">
        <f>'Progress report 2025'!E250</f>
        <v>0</v>
      </c>
      <c r="D14" s="2"/>
      <c r="E14" s="1"/>
    </row>
    <row r="15" spans="1:6" ht="13" x14ac:dyDescent="0.3">
      <c r="A15" s="223"/>
      <c r="B15" s="222"/>
      <c r="C15" s="221"/>
      <c r="D15" s="2"/>
      <c r="E15" s="1"/>
    </row>
    <row r="16" spans="1:6" ht="13" x14ac:dyDescent="0.3">
      <c r="A16" s="223" t="s">
        <v>208</v>
      </c>
      <c r="B16" s="222"/>
      <c r="C16" s="221">
        <f>'Progress report 2025'!G248</f>
        <v>0</v>
      </c>
      <c r="D16" s="2"/>
      <c r="E16" s="1"/>
    </row>
    <row r="17" spans="1:7" ht="13" thickBot="1" x14ac:dyDescent="0.3">
      <c r="A17" s="120"/>
      <c r="B17" s="120"/>
      <c r="C17" s="224"/>
      <c r="F17" s="2"/>
    </row>
    <row r="18" spans="1:7" ht="16" thickBot="1" x14ac:dyDescent="0.4">
      <c r="A18" s="214" t="s">
        <v>185</v>
      </c>
      <c r="B18" s="201"/>
      <c r="C18" s="202"/>
      <c r="D18" s="115"/>
    </row>
    <row r="19" spans="1:7" ht="13" x14ac:dyDescent="0.3">
      <c r="A19" s="228"/>
      <c r="B19" s="229"/>
      <c r="C19" s="230"/>
      <c r="F19" s="2"/>
    </row>
    <row r="20" spans="1:7" ht="13" x14ac:dyDescent="0.3">
      <c r="A20" s="231" t="s">
        <v>17</v>
      </c>
      <c r="B20" s="120" t="s">
        <v>186</v>
      </c>
      <c r="C20" s="224">
        <f>'Progress report 2025'!E11+'Progress report 2025'!E69+'Progress report 2025'!E109+'Progress report 2025'!E149+'Progress report 2025'!E211</f>
        <v>0</v>
      </c>
      <c r="D20" s="2"/>
      <c r="F20" s="2"/>
    </row>
    <row r="21" spans="1:7" ht="13" x14ac:dyDescent="0.3">
      <c r="A21" s="231"/>
      <c r="B21" s="120"/>
      <c r="C21" s="224"/>
      <c r="F21" s="2"/>
    </row>
    <row r="22" spans="1:7" ht="13" x14ac:dyDescent="0.3">
      <c r="A22" s="231" t="s">
        <v>187</v>
      </c>
      <c r="B22" s="120" t="s">
        <v>188</v>
      </c>
      <c r="C22" s="232">
        <f>'Progress report 2025'!E18+'Progress report 2025'!E74+'Progress report 2025'!E114+'Progress report 2025'!E154+'Progress report 2025'!E189+'Progress report 2025'!E216</f>
        <v>0</v>
      </c>
      <c r="F22" s="2"/>
    </row>
    <row r="23" spans="1:7" ht="13" x14ac:dyDescent="0.3">
      <c r="A23" s="231" t="s">
        <v>189</v>
      </c>
      <c r="B23" s="120" t="s">
        <v>188</v>
      </c>
      <c r="C23" s="232">
        <f>'Progress report 2025'!E24+'Progress report 2025'!E78+'Progress report 2025'!E118+'Progress report 2025'!E158+'Progress report 2025'!E193+'Progress report 2025'!E220</f>
        <v>0</v>
      </c>
      <c r="F23" s="2"/>
    </row>
    <row r="24" spans="1:7" ht="13" x14ac:dyDescent="0.3">
      <c r="A24" s="233" t="s">
        <v>190</v>
      </c>
      <c r="B24" s="120" t="s">
        <v>188</v>
      </c>
      <c r="C24" s="232">
        <f>'Progress report 2025'!E30+'Progress report 2025'!E82+'Progress report 2025'!E122+'Progress report 2025'!E162+'Progress report 2025'!E197+'Progress report 2025'!E224</f>
        <v>0</v>
      </c>
      <c r="F24" s="3"/>
    </row>
    <row r="25" spans="1:7" ht="13" x14ac:dyDescent="0.3">
      <c r="A25" s="233" t="s">
        <v>191</v>
      </c>
      <c r="B25" s="120" t="s">
        <v>188</v>
      </c>
      <c r="C25" s="232">
        <f>'Progress report 2025'!E36+'Progress report 2025'!E86+'Progress report 2025'!E126+'Progress report 2025'!E166+'Progress report 2025'!E201+'Progress report 2025'!E228</f>
        <v>0</v>
      </c>
      <c r="F25" s="3"/>
    </row>
    <row r="26" spans="1:7" ht="13" x14ac:dyDescent="0.3">
      <c r="A26" s="233" t="s">
        <v>192</v>
      </c>
      <c r="B26" s="120" t="s">
        <v>188</v>
      </c>
      <c r="C26" s="232">
        <f>'Progress report 2025'!E42+'Progress report 2025'!E90+'Progress report 2025'!E130+'Progress report 2025'!E170+'Progress report 2025'!E205+'Progress report 2025'!E232</f>
        <v>0</v>
      </c>
      <c r="F26" s="2"/>
    </row>
    <row r="27" spans="1:7" ht="13" x14ac:dyDescent="0.3">
      <c r="A27" s="231"/>
      <c r="B27" s="120"/>
      <c r="C27" s="224"/>
      <c r="F27" s="2"/>
      <c r="G27" s="2" t="s">
        <v>12</v>
      </c>
    </row>
    <row r="28" spans="1:7" ht="13" x14ac:dyDescent="0.3">
      <c r="A28" s="231" t="s">
        <v>193</v>
      </c>
      <c r="B28" s="120" t="s">
        <v>186</v>
      </c>
      <c r="C28" s="224">
        <f>'Progress report 2025'!E50+'Progress report 2025'!E95+'Progress report 2025'!E135+'Progress report 2025'!E175+'Progress report 2025'!E237</f>
        <v>0</v>
      </c>
      <c r="F28" s="2"/>
      <c r="G28" s="2"/>
    </row>
    <row r="29" spans="1:7" ht="13" x14ac:dyDescent="0.3">
      <c r="A29" s="231" t="s">
        <v>194</v>
      </c>
      <c r="B29" s="120" t="s">
        <v>186</v>
      </c>
      <c r="C29" s="232">
        <f>'Progress report 2025'!E56+'Progress report 2025'!E99+'Progress report 2025'!E139+'Progress report 2025'!E179+'Progress report 2025'!E241</f>
        <v>0</v>
      </c>
      <c r="F29" s="2"/>
      <c r="G29" s="2"/>
    </row>
    <row r="30" spans="1:7" ht="13" x14ac:dyDescent="0.3">
      <c r="A30" s="231" t="s">
        <v>195</v>
      </c>
      <c r="B30" s="120" t="s">
        <v>186</v>
      </c>
      <c r="C30" s="232">
        <f>'Progress report 2025'!E62+'Progress report 2025'!E103+'Progress report 2025'!E143+'Progress report 2025'!E183+'Progress report 2025'!E245</f>
        <v>0</v>
      </c>
      <c r="F30" s="2"/>
      <c r="G30" s="2"/>
    </row>
    <row r="31" spans="1:7" ht="15.5" x14ac:dyDescent="0.35">
      <c r="A31" s="117" t="s">
        <v>196</v>
      </c>
      <c r="B31" s="118"/>
      <c r="C31" s="119">
        <f>SUM(C20:C30)</f>
        <v>0</v>
      </c>
    </row>
    <row r="32" spans="1:7" x14ac:dyDescent="0.25">
      <c r="A32" s="2"/>
      <c r="B32" s="2"/>
      <c r="C32" s="48"/>
    </row>
    <row r="33" spans="1:5" ht="15.5" x14ac:dyDescent="0.35">
      <c r="A33" s="117" t="s">
        <v>197</v>
      </c>
      <c r="B33" s="118"/>
      <c r="C33" s="119">
        <f>C20+SUM(C28:C30)</f>
        <v>0</v>
      </c>
      <c r="E33" s="1"/>
    </row>
    <row r="34" spans="1:5" ht="13" x14ac:dyDescent="0.3">
      <c r="A34" s="1"/>
      <c r="B34" s="1"/>
      <c r="C34" s="48"/>
    </row>
    <row r="35" spans="1:5" ht="15.5" x14ac:dyDescent="0.35">
      <c r="A35" s="215" t="s">
        <v>198</v>
      </c>
      <c r="B35" s="216"/>
      <c r="C35" s="217">
        <f>SUM(C22:C26)</f>
        <v>0</v>
      </c>
    </row>
    <row r="36" spans="1:5" ht="13" x14ac:dyDescent="0.3">
      <c r="A36" s="1"/>
      <c r="B36" s="2"/>
      <c r="C36" s="2"/>
    </row>
    <row r="39" spans="1:5" ht="13" x14ac:dyDescent="0.3">
      <c r="B39" s="1"/>
      <c r="C39" s="107"/>
      <c r="D39" s="2"/>
    </row>
    <row r="40" spans="1:5" x14ac:dyDescent="0.25">
      <c r="B40" s="2"/>
      <c r="C40" s="107"/>
    </row>
    <row r="41" spans="1:5" ht="13" x14ac:dyDescent="0.3">
      <c r="B41" s="1"/>
      <c r="C41" s="322"/>
    </row>
    <row r="42" spans="1:5" x14ac:dyDescent="0.25">
      <c r="B42" s="2"/>
      <c r="C42" s="107"/>
    </row>
    <row r="43" spans="1:5" ht="15.5" x14ac:dyDescent="0.35">
      <c r="A43" s="9"/>
      <c r="B43" s="1"/>
      <c r="C43" s="107"/>
    </row>
    <row r="44" spans="1:5" s="9" customFormat="1" ht="15.5" x14ac:dyDescent="0.35">
      <c r="A44"/>
      <c r="B44" s="2"/>
      <c r="C44" s="107"/>
      <c r="E44" s="10"/>
    </row>
    <row r="45" spans="1:5" ht="13" x14ac:dyDescent="0.3">
      <c r="B45" s="1"/>
      <c r="C45" s="107"/>
      <c r="E45" s="1"/>
    </row>
    <row r="46" spans="1:5" ht="13" x14ac:dyDescent="0.3">
      <c r="B46" s="2"/>
      <c r="C46" s="107"/>
      <c r="E46" s="1"/>
    </row>
    <row r="47" spans="1:5" ht="13" x14ac:dyDescent="0.3">
      <c r="B47" s="1"/>
      <c r="C47" s="107"/>
      <c r="E47" s="2"/>
    </row>
    <row r="48" spans="1:5" ht="13" x14ac:dyDescent="0.3">
      <c r="A48" s="44"/>
      <c r="B48" s="2"/>
      <c r="C48" s="107"/>
      <c r="E48" s="4"/>
    </row>
    <row r="49" spans="1:6" ht="13" x14ac:dyDescent="0.3">
      <c r="A49" s="44"/>
      <c r="B49" s="2"/>
      <c r="C49" s="107"/>
      <c r="E49" s="4"/>
    </row>
    <row r="50" spans="1:6" ht="13" x14ac:dyDescent="0.3">
      <c r="E50" s="4"/>
      <c r="F50" s="2" t="s">
        <v>12</v>
      </c>
    </row>
    <row r="51" spans="1:6" ht="13" x14ac:dyDescent="0.3">
      <c r="E51" s="4"/>
    </row>
    <row r="52" spans="1:6" ht="13" x14ac:dyDescent="0.3">
      <c r="A52" s="2"/>
      <c r="F52" s="4"/>
    </row>
    <row r="53" spans="1:6" ht="13" x14ac:dyDescent="0.3">
      <c r="F53" s="4"/>
    </row>
    <row r="54" spans="1:6" ht="13" x14ac:dyDescent="0.3">
      <c r="E54" s="4"/>
      <c r="F54" s="4"/>
    </row>
    <row r="55" spans="1:6" ht="13" x14ac:dyDescent="0.3">
      <c r="A55" s="1"/>
      <c r="E55" s="4"/>
      <c r="F55" s="4"/>
    </row>
    <row r="56" spans="1:6" ht="13" x14ac:dyDescent="0.3">
      <c r="F56" s="4"/>
    </row>
    <row r="57" spans="1:6" ht="13" x14ac:dyDescent="0.3">
      <c r="F57" s="4"/>
    </row>
    <row r="58" spans="1:6" ht="13" x14ac:dyDescent="0.3">
      <c r="F58" s="4"/>
    </row>
    <row r="59" spans="1:6" ht="13" x14ac:dyDescent="0.3">
      <c r="F59" s="4"/>
    </row>
    <row r="60" spans="1:6" ht="13" x14ac:dyDescent="0.3">
      <c r="F60" s="4"/>
    </row>
    <row r="61" spans="1:6" ht="13" x14ac:dyDescent="0.3">
      <c r="A61" s="4"/>
      <c r="F61" s="4"/>
    </row>
    <row r="62" spans="1:6" ht="13" x14ac:dyDescent="0.3">
      <c r="F62" s="4"/>
    </row>
    <row r="63" spans="1:6" ht="13" x14ac:dyDescent="0.3">
      <c r="F63" s="4"/>
    </row>
    <row r="64" spans="1:6" ht="13" x14ac:dyDescent="0.3">
      <c r="F64" s="4"/>
    </row>
    <row r="65" spans="1:6" ht="13" x14ac:dyDescent="0.3">
      <c r="E65" s="2"/>
      <c r="F65" s="4"/>
    </row>
    <row r="66" spans="1:6" ht="13" x14ac:dyDescent="0.3">
      <c r="F66" s="4"/>
    </row>
    <row r="67" spans="1:6" ht="13" x14ac:dyDescent="0.3">
      <c r="A67" s="4"/>
      <c r="F67" s="4"/>
    </row>
    <row r="68" spans="1:6" ht="13" x14ac:dyDescent="0.3">
      <c r="F68" s="4"/>
    </row>
    <row r="69" spans="1:6" ht="13" x14ac:dyDescent="0.3">
      <c r="F69" s="4"/>
    </row>
    <row r="73" spans="1:6" ht="13" x14ac:dyDescent="0.3">
      <c r="A73" s="4"/>
    </row>
    <row r="79" spans="1:6" ht="13" x14ac:dyDescent="0.3">
      <c r="A79" s="1"/>
    </row>
    <row r="80" spans="1:6" x14ac:dyDescent="0.25">
      <c r="E80" s="2"/>
    </row>
    <row r="81" spans="1:6" x14ac:dyDescent="0.25">
      <c r="E81" s="2"/>
    </row>
    <row r="82" spans="1:6" x14ac:dyDescent="0.25">
      <c r="E82" s="2"/>
    </row>
    <row r="83" spans="1:6" x14ac:dyDescent="0.25">
      <c r="E83" s="2"/>
    </row>
    <row r="84" spans="1:6" x14ac:dyDescent="0.25">
      <c r="F84" s="2"/>
    </row>
    <row r="85" spans="1:6" ht="13" x14ac:dyDescent="0.3">
      <c r="A85" s="4"/>
    </row>
    <row r="90" spans="1:6" ht="13" x14ac:dyDescent="0.3">
      <c r="A90" s="4"/>
    </row>
    <row r="95" spans="1:6" ht="13" x14ac:dyDescent="0.3">
      <c r="A95" s="4"/>
    </row>
    <row r="101" spans="1:1" ht="13" x14ac:dyDescent="0.3">
      <c r="A101" s="1"/>
    </row>
    <row r="107" spans="1:1" ht="13" x14ac:dyDescent="0.3">
      <c r="A107" s="4"/>
    </row>
    <row r="112" spans="1:1" ht="13" x14ac:dyDescent="0.3">
      <c r="A112" s="4"/>
    </row>
    <row r="117" spans="1:1" ht="13" x14ac:dyDescent="0.3">
      <c r="A117" s="4"/>
    </row>
    <row r="123" spans="1:1" ht="13" x14ac:dyDescent="0.3">
      <c r="A123" s="1"/>
    </row>
    <row r="129" spans="1:1" ht="13" x14ac:dyDescent="0.3">
      <c r="A129" s="4"/>
    </row>
    <row r="134" spans="1:1" ht="13" x14ac:dyDescent="0.3">
      <c r="A134" s="4"/>
    </row>
    <row r="139" spans="1:1" ht="13" x14ac:dyDescent="0.3">
      <c r="A139" s="4"/>
    </row>
    <row r="145" spans="1:6" ht="13" x14ac:dyDescent="0.3">
      <c r="A145" s="1"/>
    </row>
    <row r="149" spans="1:6" ht="13" x14ac:dyDescent="0.3">
      <c r="A149" s="1"/>
    </row>
    <row r="151" spans="1:6" x14ac:dyDescent="0.25">
      <c r="A151" s="3"/>
    </row>
    <row r="155" spans="1:6" ht="13" x14ac:dyDescent="0.3">
      <c r="A155" s="1"/>
    </row>
    <row r="159" spans="1:6" ht="13" x14ac:dyDescent="0.3">
      <c r="A159" s="1"/>
      <c r="E159" s="2"/>
      <c r="F159" s="2"/>
    </row>
    <row r="163" spans="1:6" ht="13" x14ac:dyDescent="0.3">
      <c r="A163" s="1"/>
      <c r="E163" s="2"/>
    </row>
    <row r="164" spans="1:6" x14ac:dyDescent="0.25">
      <c r="E164" s="2"/>
    </row>
    <row r="165" spans="1:6" x14ac:dyDescent="0.25">
      <c r="E165" s="2"/>
    </row>
    <row r="166" spans="1:6" ht="13" x14ac:dyDescent="0.3">
      <c r="F166" s="4"/>
    </row>
    <row r="167" spans="1:6" ht="13" x14ac:dyDescent="0.3">
      <c r="A167" s="1"/>
      <c r="E167" s="3"/>
    </row>
    <row r="168" spans="1:6" x14ac:dyDescent="0.25">
      <c r="E168" s="3"/>
    </row>
    <row r="169" spans="1:6" x14ac:dyDescent="0.25">
      <c r="E169" s="3"/>
    </row>
    <row r="170" spans="1:6" x14ac:dyDescent="0.25">
      <c r="F170" s="2"/>
    </row>
    <row r="171" spans="1:6" ht="13" x14ac:dyDescent="0.3">
      <c r="A171" s="4"/>
      <c r="E171" s="2"/>
    </row>
    <row r="172" spans="1:6" x14ac:dyDescent="0.25">
      <c r="A172" s="3"/>
    </row>
    <row r="173" spans="1:6" ht="13" x14ac:dyDescent="0.3">
      <c r="A173" s="3"/>
      <c r="E173" s="1"/>
    </row>
    <row r="174" spans="1:6" x14ac:dyDescent="0.25">
      <c r="A174" s="3"/>
    </row>
    <row r="176" spans="1:6" ht="13" x14ac:dyDescent="0.3">
      <c r="A176" s="1"/>
    </row>
    <row r="180" spans="1:10" ht="13" x14ac:dyDescent="0.3">
      <c r="A180" s="4"/>
    </row>
    <row r="183" spans="1:10" ht="13" x14ac:dyDescent="0.3">
      <c r="A183" s="1"/>
      <c r="E183" s="4"/>
      <c r="F183" s="3"/>
      <c r="G183" s="3"/>
      <c r="H183" s="3"/>
    </row>
    <row r="184" spans="1:10" x14ac:dyDescent="0.25">
      <c r="E184" s="3"/>
      <c r="F184" s="3"/>
      <c r="G184" s="3"/>
      <c r="H184" s="3"/>
    </row>
    <row r="185" spans="1:10" x14ac:dyDescent="0.25">
      <c r="E185" s="3"/>
      <c r="F185" s="3"/>
      <c r="G185" s="3"/>
      <c r="H185" s="3"/>
      <c r="I185" s="3"/>
      <c r="J185" s="3"/>
    </row>
    <row r="186" spans="1:10" x14ac:dyDescent="0.25">
      <c r="I186" s="3"/>
      <c r="J186" s="3"/>
    </row>
    <row r="187" spans="1:10" x14ac:dyDescent="0.25">
      <c r="I187" s="3"/>
      <c r="J187" s="3"/>
    </row>
    <row r="188" spans="1:10" ht="13" x14ac:dyDescent="0.3">
      <c r="E188" s="1"/>
    </row>
    <row r="189" spans="1:10" ht="13" x14ac:dyDescent="0.3">
      <c r="A189" s="1"/>
      <c r="E189" s="2"/>
    </row>
    <row r="190" spans="1:10" ht="13" x14ac:dyDescent="0.3">
      <c r="A190" s="1"/>
    </row>
    <row r="191" spans="1:10" ht="13" x14ac:dyDescent="0.3">
      <c r="A191" s="1"/>
    </row>
    <row r="192" spans="1:10" ht="13" x14ac:dyDescent="0.3">
      <c r="A192" s="1"/>
      <c r="E192" s="2"/>
    </row>
    <row r="195" spans="1:6" ht="13" x14ac:dyDescent="0.3">
      <c r="A195" s="1"/>
      <c r="E195" s="1"/>
    </row>
    <row r="197" spans="1:6" ht="13" x14ac:dyDescent="0.3">
      <c r="A197" s="7"/>
      <c r="E197" s="4"/>
    </row>
    <row r="199" spans="1:6" ht="13" x14ac:dyDescent="0.3">
      <c r="F199" s="4"/>
    </row>
    <row r="203" spans="1:6" ht="13" x14ac:dyDescent="0.3">
      <c r="E203" s="1"/>
    </row>
    <row r="204" spans="1:6" ht="13" x14ac:dyDescent="0.3">
      <c r="A204" s="1"/>
    </row>
    <row r="207" spans="1:6" x14ac:dyDescent="0.25">
      <c r="A207" s="2"/>
    </row>
    <row r="208" spans="1:6" ht="13" x14ac:dyDescent="0.3">
      <c r="E208" s="1"/>
    </row>
    <row r="209" spans="1:5" ht="13" x14ac:dyDescent="0.3">
      <c r="E209" s="1"/>
    </row>
    <row r="210" spans="1:5" x14ac:dyDescent="0.25">
      <c r="A210" s="2"/>
      <c r="E210" s="2"/>
    </row>
    <row r="211" spans="1:5" ht="13" x14ac:dyDescent="0.3">
      <c r="E211" s="1"/>
    </row>
    <row r="213" spans="1:5" x14ac:dyDescent="0.25">
      <c r="E213" s="7"/>
    </row>
    <row r="214" spans="1:5" ht="13" x14ac:dyDescent="0.3">
      <c r="E214" s="1"/>
    </row>
    <row r="215" spans="1:5" ht="13" x14ac:dyDescent="0.3">
      <c r="E215" s="1"/>
    </row>
    <row r="218" spans="1:5" x14ac:dyDescent="0.25">
      <c r="A218" s="2"/>
    </row>
    <row r="222" spans="1:5" ht="13" x14ac:dyDescent="0.3">
      <c r="E222" s="1"/>
    </row>
    <row r="230" spans="6:6" x14ac:dyDescent="0.25">
      <c r="F230" s="2"/>
    </row>
    <row r="231" spans="6:6" x14ac:dyDescent="0.25">
      <c r="F231" s="2"/>
    </row>
  </sheetData>
  <pageMargins left="0.35433070866141736" right="0.35433070866141736" top="0.59055118110236227" bottom="0.59055118110236227" header="0.51181102362204722" footer="0.51181102362204722"/>
  <pageSetup paperSize="9" scale="85" fitToHeight="0" orientation="portrait"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2B4A9-22CA-4BD1-AAEF-2A376428ED50}">
  <dimension ref="A1:AFP1218"/>
  <sheetViews>
    <sheetView tabSelected="1" zoomScale="70" zoomScaleNormal="70" workbookViewId="0">
      <pane ySplit="5" topLeftCell="A56" activePane="bottomLeft" state="frozen"/>
      <selection pane="bottomLeft" activeCell="A61" sqref="A61"/>
    </sheetView>
  </sheetViews>
  <sheetFormatPr defaultColWidth="8.81640625" defaultRowHeight="15.5" x14ac:dyDescent="0.35"/>
  <cols>
    <col min="1" max="1" width="79.26953125" style="137" customWidth="1"/>
    <col min="2" max="2" width="24.1796875" customWidth="1"/>
    <col min="3" max="4" width="15.54296875" customWidth="1"/>
    <col min="5" max="5" width="36.81640625" style="153" customWidth="1"/>
    <col min="6" max="6" width="33.453125" style="127" customWidth="1"/>
    <col min="7" max="7" width="14" style="127" customWidth="1"/>
    <col min="8" max="8" width="42.1796875" customWidth="1"/>
  </cols>
  <sheetData>
    <row r="1" spans="1:8" ht="30" customHeight="1" x14ac:dyDescent="0.35">
      <c r="A1" s="206" t="s">
        <v>209</v>
      </c>
      <c r="B1" s="16" t="s">
        <v>14</v>
      </c>
    </row>
    <row r="2" spans="1:8" x14ac:dyDescent="0.35">
      <c r="A2" s="244" t="s">
        <v>15</v>
      </c>
      <c r="B2" s="245" t="s">
        <v>16</v>
      </c>
    </row>
    <row r="3" spans="1:8" x14ac:dyDescent="0.35">
      <c r="A3" s="209" t="s">
        <v>17</v>
      </c>
      <c r="B3" s="246" t="s">
        <v>16</v>
      </c>
    </row>
    <row r="4" spans="1:8" x14ac:dyDescent="0.35">
      <c r="A4"/>
      <c r="B4" s="133"/>
    </row>
    <row r="5" spans="1:8" s="188" customFormat="1" ht="46" customHeight="1" x14ac:dyDescent="0.4">
      <c r="A5" s="205" t="s">
        <v>210</v>
      </c>
      <c r="B5" s="281" t="s">
        <v>19</v>
      </c>
      <c r="C5" s="205" t="s">
        <v>20</v>
      </c>
      <c r="D5" s="205" t="s">
        <v>211</v>
      </c>
      <c r="E5" s="205" t="s">
        <v>212</v>
      </c>
      <c r="F5" s="205" t="s">
        <v>213</v>
      </c>
      <c r="G5" s="205" t="s">
        <v>23</v>
      </c>
      <c r="H5" s="205" t="s">
        <v>24</v>
      </c>
    </row>
    <row r="6" spans="1:8" ht="21" x14ac:dyDescent="0.5">
      <c r="A6" s="247" t="s">
        <v>25</v>
      </c>
      <c r="B6" s="248"/>
      <c r="C6" s="248"/>
      <c r="D6" s="394"/>
      <c r="E6" s="146"/>
      <c r="F6" s="382"/>
      <c r="G6" s="382"/>
      <c r="H6" s="248"/>
    </row>
    <row r="7" spans="1:8" ht="18.5" x14ac:dyDescent="0.45">
      <c r="A7" s="172" t="s">
        <v>26</v>
      </c>
      <c r="B7" s="172"/>
      <c r="C7" s="172" t="s">
        <v>28</v>
      </c>
      <c r="D7" s="396"/>
      <c r="E7" s="146">
        <v>0</v>
      </c>
      <c r="F7" s="146">
        <v>0</v>
      </c>
      <c r="G7" s="382"/>
      <c r="H7" s="248"/>
    </row>
    <row r="8" spans="1:8" ht="18.5" x14ac:dyDescent="0.45">
      <c r="A8" s="172" t="s">
        <v>26</v>
      </c>
      <c r="B8" s="172" t="s">
        <v>204</v>
      </c>
      <c r="C8" s="172" t="s">
        <v>28</v>
      </c>
      <c r="D8" s="396"/>
      <c r="E8" s="146">
        <v>0</v>
      </c>
      <c r="F8" s="146">
        <v>0</v>
      </c>
      <c r="G8" s="382"/>
      <c r="H8" s="248"/>
    </row>
    <row r="9" spans="1:8" ht="18.5" x14ac:dyDescent="0.45">
      <c r="A9" s="248" t="s">
        <v>29</v>
      </c>
      <c r="B9" s="172"/>
      <c r="C9" s="172"/>
      <c r="D9" s="396"/>
      <c r="E9" s="146">
        <f>SUM(E7:E8)</f>
        <v>0</v>
      </c>
      <c r="F9" s="146">
        <f>SUM(F7:F8)</f>
        <v>0</v>
      </c>
      <c r="G9" s="382"/>
      <c r="H9" s="248"/>
    </row>
    <row r="10" spans="1:8" ht="18.5" x14ac:dyDescent="0.45">
      <c r="A10" s="139" t="s">
        <v>350</v>
      </c>
      <c r="B10" s="172"/>
      <c r="C10" s="172"/>
      <c r="D10" s="396"/>
      <c r="E10" s="146">
        <v>0</v>
      </c>
      <c r="F10" s="146">
        <v>0</v>
      </c>
      <c r="G10" s="382"/>
      <c r="H10" s="248"/>
    </row>
    <row r="11" spans="1:8" ht="18.5" x14ac:dyDescent="0.45">
      <c r="A11" s="250" t="s">
        <v>30</v>
      </c>
      <c r="B11" s="178"/>
      <c r="C11" s="178"/>
      <c r="D11" s="410">
        <f>'Progress report 2025'!G11</f>
        <v>0</v>
      </c>
      <c r="E11" s="251">
        <f>E9+E10</f>
        <v>0</v>
      </c>
      <c r="F11" s="251">
        <f>F9+F10</f>
        <v>0</v>
      </c>
      <c r="G11" s="409">
        <f>(F11+D11)-E11</f>
        <v>0</v>
      </c>
      <c r="H11" s="250"/>
    </row>
    <row r="12" spans="1:8" ht="21" x14ac:dyDescent="0.5">
      <c r="A12" s="252" t="s">
        <v>31</v>
      </c>
      <c r="B12" s="170"/>
      <c r="C12" s="170"/>
      <c r="D12" s="397"/>
      <c r="E12" s="147"/>
      <c r="F12" s="191"/>
      <c r="G12" s="191"/>
      <c r="H12" s="140"/>
    </row>
    <row r="13" spans="1:8" ht="18.5" x14ac:dyDescent="0.45">
      <c r="A13" s="140" t="s">
        <v>32</v>
      </c>
      <c r="B13" s="170"/>
      <c r="C13" s="170"/>
      <c r="D13" s="397"/>
      <c r="E13" s="147"/>
      <c r="F13" s="191"/>
      <c r="G13" s="191"/>
      <c r="H13" s="140"/>
    </row>
    <row r="14" spans="1:8" ht="18.5" x14ac:dyDescent="0.45">
      <c r="A14" s="170" t="s">
        <v>26</v>
      </c>
      <c r="B14" s="170"/>
      <c r="C14" s="170" t="s">
        <v>28</v>
      </c>
      <c r="D14" s="397"/>
      <c r="E14" s="147">
        <v>0</v>
      </c>
      <c r="F14" s="147">
        <v>0</v>
      </c>
      <c r="G14" s="191"/>
      <c r="H14" s="140"/>
    </row>
    <row r="15" spans="1:8" ht="18.5" x14ac:dyDescent="0.45">
      <c r="A15" s="170" t="s">
        <v>26</v>
      </c>
      <c r="B15" s="170"/>
      <c r="C15" s="170" t="s">
        <v>28</v>
      </c>
      <c r="D15" s="397"/>
      <c r="E15" s="147">
        <v>0</v>
      </c>
      <c r="F15" s="147">
        <v>0</v>
      </c>
      <c r="G15" s="191"/>
      <c r="H15" s="140"/>
    </row>
    <row r="16" spans="1:8" ht="18.5" x14ac:dyDescent="0.45">
      <c r="A16" s="291" t="s">
        <v>33</v>
      </c>
      <c r="B16" s="170"/>
      <c r="C16" s="170"/>
      <c r="D16" s="397"/>
      <c r="E16" s="147">
        <f>SUM(E14:E15)</f>
        <v>0</v>
      </c>
      <c r="F16" s="147">
        <f>SUM(F14:F15)</f>
        <v>0</v>
      </c>
      <c r="G16" s="192"/>
      <c r="H16" s="140"/>
    </row>
    <row r="17" spans="1:8" ht="18.5" x14ac:dyDescent="0.45">
      <c r="A17" s="291" t="s">
        <v>350</v>
      </c>
      <c r="B17" s="170"/>
      <c r="C17" s="170"/>
      <c r="D17" s="397"/>
      <c r="E17" s="147">
        <v>0</v>
      </c>
      <c r="F17" s="147">
        <v>0</v>
      </c>
      <c r="G17" s="192"/>
      <c r="H17" s="140"/>
    </row>
    <row r="18" spans="1:8" ht="18.5" x14ac:dyDescent="0.45">
      <c r="A18" s="295" t="s">
        <v>34</v>
      </c>
      <c r="B18" s="292"/>
      <c r="C18" s="292"/>
      <c r="D18" s="398">
        <f>'Progress report 2025'!G18</f>
        <v>0</v>
      </c>
      <c r="E18" s="296">
        <f>SUM(E16:E17)</f>
        <v>0</v>
      </c>
      <c r="F18" s="296">
        <f t="shared" ref="F18" si="0">SUM(F16:F17)</f>
        <v>0</v>
      </c>
      <c r="G18" s="413">
        <f>(F18+D18)-E18</f>
        <v>0</v>
      </c>
      <c r="H18" s="294"/>
    </row>
    <row r="19" spans="1:8" ht="18.5" x14ac:dyDescent="0.45">
      <c r="A19" s="140" t="s">
        <v>35</v>
      </c>
      <c r="B19" s="170"/>
      <c r="C19" s="170"/>
      <c r="D19" s="397"/>
      <c r="E19" s="147"/>
      <c r="F19" s="191"/>
      <c r="G19" s="191"/>
      <c r="H19" s="140"/>
    </row>
    <row r="20" spans="1:8" ht="18.5" x14ac:dyDescent="0.45">
      <c r="A20" s="170" t="s">
        <v>26</v>
      </c>
      <c r="B20" s="170"/>
      <c r="C20" s="170" t="s">
        <v>28</v>
      </c>
      <c r="D20" s="397"/>
      <c r="E20" s="147">
        <v>0</v>
      </c>
      <c r="F20" s="147">
        <v>0</v>
      </c>
      <c r="G20" s="191"/>
      <c r="H20" s="140"/>
    </row>
    <row r="21" spans="1:8" ht="18.5" x14ac:dyDescent="0.45">
      <c r="A21" s="170" t="s">
        <v>26</v>
      </c>
      <c r="B21" s="170"/>
      <c r="C21" s="170" t="s">
        <v>28</v>
      </c>
      <c r="D21" s="397"/>
      <c r="E21" s="147">
        <v>0</v>
      </c>
      <c r="F21" s="147">
        <v>0</v>
      </c>
      <c r="G21" s="191"/>
      <c r="H21" s="140"/>
    </row>
    <row r="22" spans="1:8" ht="18.5" x14ac:dyDescent="0.45">
      <c r="A22" s="291" t="s">
        <v>36</v>
      </c>
      <c r="B22" s="170"/>
      <c r="C22" s="170"/>
      <c r="D22" s="397"/>
      <c r="E22" s="147">
        <f>SUM(E20:E21)</f>
        <v>0</v>
      </c>
      <c r="F22" s="147">
        <f>SUM(F20:F21)</f>
        <v>0</v>
      </c>
      <c r="G22" s="192"/>
      <c r="H22" s="140"/>
    </row>
    <row r="23" spans="1:8" ht="18.5" x14ac:dyDescent="0.45">
      <c r="A23" s="291" t="s">
        <v>350</v>
      </c>
      <c r="B23" s="170"/>
      <c r="C23" s="170"/>
      <c r="D23" s="397"/>
      <c r="E23" s="147">
        <v>0</v>
      </c>
      <c r="F23" s="147">
        <v>0</v>
      </c>
      <c r="G23" s="192"/>
      <c r="H23" s="140"/>
    </row>
    <row r="24" spans="1:8" ht="18.5" x14ac:dyDescent="0.45">
      <c r="A24" s="295" t="s">
        <v>37</v>
      </c>
      <c r="B24" s="292"/>
      <c r="C24" s="292"/>
      <c r="D24" s="398">
        <f>'Progress report 2025'!G24</f>
        <v>0</v>
      </c>
      <c r="E24" s="296">
        <f>SUM(E22:E23)</f>
        <v>0</v>
      </c>
      <c r="F24" s="296">
        <f>SUM(F22:F23)</f>
        <v>0</v>
      </c>
      <c r="G24" s="293">
        <f>(F24+D24)-E24</f>
        <v>0</v>
      </c>
      <c r="H24" s="294"/>
    </row>
    <row r="25" spans="1:8" ht="18.5" x14ac:dyDescent="0.45">
      <c r="A25" s="140" t="s">
        <v>38</v>
      </c>
      <c r="B25" s="170"/>
      <c r="C25" s="170"/>
      <c r="D25" s="397"/>
      <c r="E25" s="148"/>
      <c r="F25" s="191"/>
      <c r="G25" s="191"/>
      <c r="H25" s="140"/>
    </row>
    <row r="26" spans="1:8" ht="18.5" x14ac:dyDescent="0.45">
      <c r="A26" s="170" t="s">
        <v>26</v>
      </c>
      <c r="B26" s="170"/>
      <c r="C26" s="170" t="s">
        <v>28</v>
      </c>
      <c r="D26" s="397"/>
      <c r="E26" s="147">
        <v>0</v>
      </c>
      <c r="F26" s="147">
        <v>0</v>
      </c>
      <c r="G26" s="191"/>
      <c r="H26" s="140"/>
    </row>
    <row r="27" spans="1:8" ht="18.5" x14ac:dyDescent="0.45">
      <c r="A27" s="170" t="s">
        <v>26</v>
      </c>
      <c r="B27" s="170"/>
      <c r="C27" s="170" t="s">
        <v>28</v>
      </c>
      <c r="D27" s="397"/>
      <c r="E27" s="147">
        <v>0</v>
      </c>
      <c r="F27" s="147">
        <v>0</v>
      </c>
      <c r="G27" s="191"/>
      <c r="H27" s="140"/>
    </row>
    <row r="28" spans="1:8" ht="18.5" x14ac:dyDescent="0.45">
      <c r="A28" s="291" t="s">
        <v>39</v>
      </c>
      <c r="B28" s="170"/>
      <c r="C28" s="170"/>
      <c r="D28" s="397"/>
      <c r="E28" s="147">
        <f>SUM(E26:E27)</f>
        <v>0</v>
      </c>
      <c r="F28" s="147">
        <f>SUM(F26:F27)</f>
        <v>0</v>
      </c>
      <c r="G28" s="192"/>
      <c r="H28" s="140"/>
    </row>
    <row r="29" spans="1:8" ht="18.5" x14ac:dyDescent="0.45">
      <c r="A29" s="291" t="s">
        <v>350</v>
      </c>
      <c r="B29" s="170"/>
      <c r="C29" s="170"/>
      <c r="D29" s="397"/>
      <c r="E29" s="147">
        <v>0</v>
      </c>
      <c r="F29" s="147">
        <v>0</v>
      </c>
      <c r="G29" s="192"/>
      <c r="H29" s="140"/>
    </row>
    <row r="30" spans="1:8" ht="18.5" x14ac:dyDescent="0.45">
      <c r="A30" s="295" t="s">
        <v>40</v>
      </c>
      <c r="B30" s="292"/>
      <c r="C30" s="292"/>
      <c r="D30" s="398">
        <f>'Progress report 2025'!G30</f>
        <v>0</v>
      </c>
      <c r="E30" s="296">
        <f>SUM(E28:E29)</f>
        <v>0</v>
      </c>
      <c r="F30" s="296">
        <f>SUM(F28:F29)</f>
        <v>0</v>
      </c>
      <c r="G30" s="293">
        <f>(F30+D30)-E30</f>
        <v>0</v>
      </c>
      <c r="H30" s="294"/>
    </row>
    <row r="31" spans="1:8" ht="18.5" x14ac:dyDescent="0.45">
      <c r="A31" s="140" t="s">
        <v>41</v>
      </c>
      <c r="B31" s="170"/>
      <c r="C31" s="170"/>
      <c r="D31" s="397"/>
      <c r="E31" s="148"/>
      <c r="F31" s="191"/>
      <c r="G31" s="191"/>
      <c r="H31" s="140"/>
    </row>
    <row r="32" spans="1:8" ht="18.5" x14ac:dyDescent="0.45">
      <c r="A32" s="170" t="s">
        <v>26</v>
      </c>
      <c r="B32" s="170"/>
      <c r="C32" s="170" t="s">
        <v>28</v>
      </c>
      <c r="D32" s="397"/>
      <c r="E32" s="147">
        <v>0</v>
      </c>
      <c r="F32" s="147">
        <v>0</v>
      </c>
      <c r="G32" s="191"/>
      <c r="H32" s="140"/>
    </row>
    <row r="33" spans="1:8" ht="18.5" x14ac:dyDescent="0.45">
      <c r="A33" s="170" t="s">
        <v>26</v>
      </c>
      <c r="B33" s="170"/>
      <c r="C33" s="170" t="s">
        <v>28</v>
      </c>
      <c r="D33" s="397"/>
      <c r="E33" s="147">
        <v>0</v>
      </c>
      <c r="F33" s="147">
        <v>0</v>
      </c>
      <c r="G33" s="191"/>
      <c r="H33" s="140"/>
    </row>
    <row r="34" spans="1:8" ht="18.5" x14ac:dyDescent="0.45">
      <c r="A34" s="291" t="s">
        <v>42</v>
      </c>
      <c r="B34" s="170"/>
      <c r="C34" s="170"/>
      <c r="D34" s="397"/>
      <c r="E34" s="147">
        <f>SUM(E32:E33)</f>
        <v>0</v>
      </c>
      <c r="F34" s="147">
        <f>SUM(F32:F33)</f>
        <v>0</v>
      </c>
      <c r="G34" s="192"/>
      <c r="H34" s="140"/>
    </row>
    <row r="35" spans="1:8" s="121" customFormat="1" ht="18.5" x14ac:dyDescent="0.45">
      <c r="A35" s="291" t="s">
        <v>350</v>
      </c>
      <c r="B35" s="170"/>
      <c r="C35" s="170"/>
      <c r="D35" s="397"/>
      <c r="E35" s="147">
        <v>0</v>
      </c>
      <c r="F35" s="147">
        <v>0</v>
      </c>
      <c r="G35" s="192"/>
      <c r="H35" s="140"/>
    </row>
    <row r="36" spans="1:8" s="121" customFormat="1" ht="18.5" x14ac:dyDescent="0.45">
      <c r="A36" s="295" t="s">
        <v>43</v>
      </c>
      <c r="B36" s="292"/>
      <c r="C36" s="292"/>
      <c r="D36" s="398">
        <f>'Progress report 2025'!G36</f>
        <v>0</v>
      </c>
      <c r="E36" s="296">
        <f>SUM(E34:E35)</f>
        <v>0</v>
      </c>
      <c r="F36" s="296">
        <f>SUM(F34:F35)</f>
        <v>0</v>
      </c>
      <c r="G36" s="293">
        <f>(F36+D36)-E36</f>
        <v>0</v>
      </c>
      <c r="H36" s="294"/>
    </row>
    <row r="37" spans="1:8" s="121" customFormat="1" ht="18.5" x14ac:dyDescent="0.45">
      <c r="A37" s="140" t="s">
        <v>44</v>
      </c>
      <c r="B37" s="170"/>
      <c r="C37" s="170"/>
      <c r="D37" s="397"/>
      <c r="E37" s="147"/>
      <c r="F37" s="191"/>
      <c r="G37" s="191"/>
      <c r="H37" s="140"/>
    </row>
    <row r="38" spans="1:8" ht="18.5" x14ac:dyDescent="0.45">
      <c r="A38" s="170" t="s">
        <v>26</v>
      </c>
      <c r="B38" s="170"/>
      <c r="C38" s="170" t="s">
        <v>28</v>
      </c>
      <c r="D38" s="397"/>
      <c r="E38" s="147">
        <v>0</v>
      </c>
      <c r="F38" s="191">
        <v>0</v>
      </c>
      <c r="G38" s="191"/>
      <c r="H38" s="140"/>
    </row>
    <row r="39" spans="1:8" ht="18.5" x14ac:dyDescent="0.45">
      <c r="A39" s="170" t="s">
        <v>26</v>
      </c>
      <c r="B39" s="170"/>
      <c r="C39" s="170" t="s">
        <v>28</v>
      </c>
      <c r="D39" s="397"/>
      <c r="E39" s="147">
        <v>0</v>
      </c>
      <c r="F39" s="147">
        <v>0</v>
      </c>
      <c r="G39" s="191"/>
      <c r="H39" s="140"/>
    </row>
    <row r="40" spans="1:8" s="190" customFormat="1" ht="18.5" x14ac:dyDescent="0.45">
      <c r="A40" s="291" t="s">
        <v>45</v>
      </c>
      <c r="B40" s="170"/>
      <c r="C40" s="170"/>
      <c r="D40" s="397"/>
      <c r="E40" s="147">
        <f>SUM(E38:E39)</f>
        <v>0</v>
      </c>
      <c r="F40" s="147">
        <f>SUM(F38:F39)</f>
        <v>0</v>
      </c>
      <c r="G40" s="192"/>
      <c r="H40" s="140"/>
    </row>
    <row r="41" spans="1:8" s="190" customFormat="1" ht="18.5" x14ac:dyDescent="0.45">
      <c r="A41" s="291" t="s">
        <v>350</v>
      </c>
      <c r="B41" s="170"/>
      <c r="C41" s="170"/>
      <c r="D41" s="397"/>
      <c r="E41" s="147">
        <v>0</v>
      </c>
      <c r="F41" s="147">
        <v>0</v>
      </c>
      <c r="G41" s="192"/>
      <c r="H41" s="140"/>
    </row>
    <row r="42" spans="1:8" s="190" customFormat="1" ht="18.5" x14ac:dyDescent="0.45">
      <c r="A42" s="295" t="s">
        <v>46</v>
      </c>
      <c r="B42" s="292"/>
      <c r="C42" s="292"/>
      <c r="D42" s="398"/>
      <c r="E42" s="296">
        <f>SUM(E40:E41)</f>
        <v>0</v>
      </c>
      <c r="F42" s="296">
        <f>SUM(F40:F41)</f>
        <v>0</v>
      </c>
      <c r="G42" s="293"/>
      <c r="H42" s="294"/>
    </row>
    <row r="43" spans="1:8" ht="18.5" x14ac:dyDescent="0.45">
      <c r="A43" s="250" t="s">
        <v>47</v>
      </c>
      <c r="B43" s="189"/>
      <c r="C43" s="189"/>
      <c r="D43" s="410">
        <f>'Progress report 2025'!G43</f>
        <v>0</v>
      </c>
      <c r="E43" s="251">
        <f>E18+E24+E30+E36+E42</f>
        <v>0</v>
      </c>
      <c r="F43" s="251">
        <f>F18+F24+F30+F36+F42</f>
        <v>0</v>
      </c>
      <c r="G43" s="393">
        <f>(F43+D43)-E43</f>
        <v>0</v>
      </c>
      <c r="H43" s="250"/>
    </row>
    <row r="44" spans="1:8" s="121" customFormat="1" ht="21" x14ac:dyDescent="0.5">
      <c r="A44" s="254" t="s">
        <v>48</v>
      </c>
      <c r="B44" s="171"/>
      <c r="C44" s="171"/>
      <c r="D44" s="399"/>
      <c r="E44" s="149"/>
      <c r="F44" s="193"/>
      <c r="G44" s="193"/>
      <c r="H44" s="142"/>
    </row>
    <row r="45" spans="1:8" ht="18.5" x14ac:dyDescent="0.45">
      <c r="A45" s="142" t="s">
        <v>49</v>
      </c>
      <c r="B45" s="171"/>
      <c r="C45" s="171"/>
      <c r="D45" s="399"/>
      <c r="E45" s="149"/>
      <c r="F45" s="193"/>
      <c r="G45" s="193"/>
      <c r="H45" s="142"/>
    </row>
    <row r="46" spans="1:8" ht="18.5" x14ac:dyDescent="0.45">
      <c r="A46" s="171" t="s">
        <v>26</v>
      </c>
      <c r="B46" s="171"/>
      <c r="C46" s="171" t="s">
        <v>28</v>
      </c>
      <c r="D46" s="399"/>
      <c r="E46" s="149">
        <v>0</v>
      </c>
      <c r="F46" s="149">
        <v>0</v>
      </c>
      <c r="G46" s="193"/>
      <c r="H46" s="142"/>
    </row>
    <row r="47" spans="1:8" ht="18.5" x14ac:dyDescent="0.45">
      <c r="A47" s="171" t="s">
        <v>26</v>
      </c>
      <c r="B47" s="171"/>
      <c r="C47" s="171" t="s">
        <v>28</v>
      </c>
      <c r="D47" s="399"/>
      <c r="E47" s="149">
        <v>0</v>
      </c>
      <c r="F47" s="149">
        <v>0</v>
      </c>
      <c r="G47" s="193"/>
      <c r="H47" s="142"/>
    </row>
    <row r="48" spans="1:8" ht="18.5" x14ac:dyDescent="0.45">
      <c r="A48" s="142" t="s">
        <v>50</v>
      </c>
      <c r="B48" s="171"/>
      <c r="C48" s="171"/>
      <c r="D48" s="399"/>
      <c r="E48" s="149">
        <f>SUM(E46:E47)</f>
        <v>0</v>
      </c>
      <c r="F48" s="149">
        <f>SUM(F46:F47)</f>
        <v>0</v>
      </c>
      <c r="G48" s="194"/>
      <c r="H48" s="142"/>
    </row>
    <row r="49" spans="1:848" ht="18.5" x14ac:dyDescent="0.45">
      <c r="A49" s="144" t="s">
        <v>350</v>
      </c>
      <c r="B49" s="171"/>
      <c r="C49" s="171"/>
      <c r="D49" s="399"/>
      <c r="E49" s="149">
        <v>0</v>
      </c>
      <c r="F49" s="149">
        <v>0</v>
      </c>
      <c r="G49" s="149"/>
      <c r="H49" s="142"/>
    </row>
    <row r="50" spans="1:848" s="121" customFormat="1" ht="18.5" x14ac:dyDescent="0.45">
      <c r="A50" s="255" t="s">
        <v>51</v>
      </c>
      <c r="B50" s="179"/>
      <c r="C50" s="179"/>
      <c r="D50" s="405">
        <f>'Progress report 2025'!G50</f>
        <v>0</v>
      </c>
      <c r="E50" s="256">
        <f>E48+E49</f>
        <v>0</v>
      </c>
      <c r="F50" s="256">
        <f>F48+F49</f>
        <v>0</v>
      </c>
      <c r="G50" s="297">
        <f>(F50+D50)-E50</f>
        <v>0</v>
      </c>
      <c r="H50" s="255"/>
    </row>
    <row r="51" spans="1:848" s="121" customFormat="1" ht="18.5" x14ac:dyDescent="0.45">
      <c r="A51" s="142" t="s">
        <v>52</v>
      </c>
      <c r="B51" s="171"/>
      <c r="C51" s="171"/>
      <c r="D51" s="399"/>
      <c r="E51" s="149"/>
      <c r="F51" s="193"/>
      <c r="G51" s="193"/>
      <c r="H51" s="142"/>
    </row>
    <row r="52" spans="1:848" ht="18.5" x14ac:dyDescent="0.45">
      <c r="A52" s="171" t="s">
        <v>26</v>
      </c>
      <c r="B52" s="171"/>
      <c r="C52" s="171" t="s">
        <v>28</v>
      </c>
      <c r="D52" s="399"/>
      <c r="E52" s="149">
        <v>0</v>
      </c>
      <c r="F52" s="149">
        <v>0</v>
      </c>
      <c r="G52" s="193"/>
      <c r="H52" s="142"/>
    </row>
    <row r="53" spans="1:848" ht="18.5" x14ac:dyDescent="0.45">
      <c r="A53" s="171" t="s">
        <v>26</v>
      </c>
      <c r="B53" s="171"/>
      <c r="C53" s="171" t="s">
        <v>28</v>
      </c>
      <c r="D53" s="399"/>
      <c r="E53" s="149">
        <v>0</v>
      </c>
      <c r="F53" s="149">
        <v>0</v>
      </c>
      <c r="G53" s="193"/>
      <c r="H53" s="142"/>
    </row>
    <row r="54" spans="1:848" ht="18.5" x14ac:dyDescent="0.45">
      <c r="A54" s="142" t="s">
        <v>53</v>
      </c>
      <c r="B54" s="171"/>
      <c r="C54" s="171"/>
      <c r="D54" s="399"/>
      <c r="E54" s="149">
        <f>SUM(E52:E53)</f>
        <v>0</v>
      </c>
      <c r="F54" s="149">
        <f>SUM(F52:F53)</f>
        <v>0</v>
      </c>
      <c r="G54" s="194"/>
      <c r="H54" s="142"/>
    </row>
    <row r="55" spans="1:848" ht="18.5" x14ac:dyDescent="0.45">
      <c r="A55" s="144" t="s">
        <v>350</v>
      </c>
      <c r="B55" s="171"/>
      <c r="C55" s="171"/>
      <c r="D55" s="399"/>
      <c r="E55" s="149">
        <v>0</v>
      </c>
      <c r="F55" s="149">
        <v>0</v>
      </c>
      <c r="G55" s="193"/>
      <c r="H55" s="142"/>
    </row>
    <row r="56" spans="1:848" s="121" customFormat="1" ht="18.5" x14ac:dyDescent="0.45">
      <c r="A56" s="255" t="s">
        <v>54</v>
      </c>
      <c r="B56" s="179"/>
      <c r="C56" s="179"/>
      <c r="D56" s="405">
        <f>'Progress report 2025'!G56</f>
        <v>0</v>
      </c>
      <c r="E56" s="256">
        <f>E55+E54</f>
        <v>0</v>
      </c>
      <c r="F56" s="256">
        <f>F55+F54</f>
        <v>0</v>
      </c>
      <c r="G56" s="297">
        <f>(F56+D56)-E56</f>
        <v>0</v>
      </c>
      <c r="H56" s="255"/>
    </row>
    <row r="57" spans="1:848" s="121" customFormat="1" ht="18.5" x14ac:dyDescent="0.45">
      <c r="A57" s="142" t="s">
        <v>55</v>
      </c>
      <c r="B57" s="171"/>
      <c r="C57" s="171"/>
      <c r="D57" s="399"/>
      <c r="E57" s="149"/>
      <c r="F57" s="193"/>
      <c r="G57" s="193"/>
      <c r="H57" s="142"/>
    </row>
    <row r="58" spans="1:848" s="122" customFormat="1" ht="18.5" x14ac:dyDescent="0.45">
      <c r="A58" s="171" t="s">
        <v>26</v>
      </c>
      <c r="B58" s="171"/>
      <c r="C58" s="171" t="s">
        <v>28</v>
      </c>
      <c r="D58" s="399"/>
      <c r="E58" s="149">
        <v>0</v>
      </c>
      <c r="F58" s="149">
        <v>0</v>
      </c>
      <c r="G58" s="193"/>
      <c r="H58" s="142"/>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row>
    <row r="59" spans="1:848" s="122" customFormat="1" ht="18.5" x14ac:dyDescent="0.45">
      <c r="A59" s="171" t="s">
        <v>26</v>
      </c>
      <c r="B59" s="171"/>
      <c r="C59" s="171" t="s">
        <v>28</v>
      </c>
      <c r="D59" s="399"/>
      <c r="E59" s="149">
        <v>0</v>
      </c>
      <c r="F59" s="149">
        <v>0</v>
      </c>
      <c r="G59" s="193"/>
      <c r="H59" s="142"/>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row>
    <row r="60" spans="1:848" ht="18.5" x14ac:dyDescent="0.45">
      <c r="A60" s="142" t="s">
        <v>56</v>
      </c>
      <c r="B60" s="171"/>
      <c r="C60" s="171"/>
      <c r="D60" s="399"/>
      <c r="E60" s="149">
        <f>SUM(E58:E59)</f>
        <v>0</v>
      </c>
      <c r="F60" s="149">
        <f>SUM(F58:F59)</f>
        <v>0</v>
      </c>
      <c r="G60" s="194"/>
      <c r="H60" s="142"/>
    </row>
    <row r="61" spans="1:848" ht="18.5" x14ac:dyDescent="0.45">
      <c r="A61" s="144" t="s">
        <v>350</v>
      </c>
      <c r="B61" s="171"/>
      <c r="C61" s="171"/>
      <c r="D61" s="399"/>
      <c r="E61" s="149">
        <v>0</v>
      </c>
      <c r="F61" s="149">
        <v>0</v>
      </c>
      <c r="G61" s="193"/>
      <c r="H61" s="142"/>
    </row>
    <row r="62" spans="1:848" ht="18.5" x14ac:dyDescent="0.45">
      <c r="A62" s="255" t="s">
        <v>57</v>
      </c>
      <c r="B62" s="179"/>
      <c r="C62" s="179"/>
      <c r="D62" s="405">
        <f>'Progress report 2025'!G62</f>
        <v>0</v>
      </c>
      <c r="E62" s="256">
        <f>E61+E60</f>
        <v>0</v>
      </c>
      <c r="F62" s="256">
        <f>F61+F60</f>
        <v>0</v>
      </c>
      <c r="G62" s="297">
        <f>(F62+D62)-E62</f>
        <v>0</v>
      </c>
      <c r="H62" s="255"/>
    </row>
    <row r="63" spans="1:848" s="122" customFormat="1" ht="18.5" x14ac:dyDescent="0.45">
      <c r="A63" s="250" t="s">
        <v>58</v>
      </c>
      <c r="B63" s="178"/>
      <c r="C63" s="178"/>
      <c r="D63" s="410">
        <f>'Progress report 2025'!G63</f>
        <v>0</v>
      </c>
      <c r="E63" s="251">
        <f>E50+E56+E62</f>
        <v>0</v>
      </c>
      <c r="F63" s="251">
        <f>F50+F56+F62</f>
        <v>0</v>
      </c>
      <c r="G63" s="393">
        <f t="shared" ref="G63:G64" si="1">(F63+D63)-E63</f>
        <v>0</v>
      </c>
      <c r="H63" s="250"/>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row>
    <row r="64" spans="1:848" ht="18.5" x14ac:dyDescent="0.45">
      <c r="A64" s="258" t="s">
        <v>59</v>
      </c>
      <c r="B64" s="180"/>
      <c r="C64" s="180"/>
      <c r="D64" s="393">
        <f>'Progress report 2025'!G64</f>
        <v>0</v>
      </c>
      <c r="E64" s="251">
        <f>E63+E43+E11</f>
        <v>0</v>
      </c>
      <c r="F64" s="251">
        <f>F63+F43+F11</f>
        <v>0</v>
      </c>
      <c r="G64" s="393">
        <f t="shared" si="1"/>
        <v>0</v>
      </c>
      <c r="H64" s="258"/>
    </row>
    <row r="65" spans="1:848" ht="24.75" customHeight="1" x14ac:dyDescent="0.5">
      <c r="A65" s="259" t="s">
        <v>60</v>
      </c>
      <c r="B65" s="176"/>
      <c r="C65" s="177"/>
      <c r="D65" s="400"/>
      <c r="E65" s="151"/>
      <c r="F65" s="197"/>
      <c r="G65" s="383"/>
      <c r="H65" s="261"/>
    </row>
    <row r="66" spans="1:848" ht="18.5" x14ac:dyDescent="0.45">
      <c r="A66" s="264" t="s">
        <v>61</v>
      </c>
      <c r="B66" s="174"/>
      <c r="C66" s="174"/>
      <c r="D66" s="401"/>
      <c r="E66" s="169"/>
      <c r="F66" s="169"/>
      <c r="G66" s="263"/>
      <c r="H66" s="264"/>
    </row>
    <row r="67" spans="1:848" ht="18.5" x14ac:dyDescent="0.45">
      <c r="A67" s="174" t="s">
        <v>62</v>
      </c>
      <c r="B67" s="174" t="s">
        <v>63</v>
      </c>
      <c r="C67" s="174" t="s">
        <v>64</v>
      </c>
      <c r="D67" s="401"/>
      <c r="E67" s="166">
        <v>0</v>
      </c>
      <c r="F67" s="166">
        <v>0</v>
      </c>
      <c r="G67" s="263"/>
      <c r="H67" s="264"/>
    </row>
    <row r="68" spans="1:848" ht="18.5" x14ac:dyDescent="0.45">
      <c r="A68" s="174" t="s">
        <v>62</v>
      </c>
      <c r="B68" s="174" t="s">
        <v>63</v>
      </c>
      <c r="C68" s="174" t="s">
        <v>64</v>
      </c>
      <c r="D68" s="401"/>
      <c r="E68" s="166">
        <v>0</v>
      </c>
      <c r="F68" s="166">
        <v>0</v>
      </c>
      <c r="G68" s="263"/>
      <c r="H68" s="264"/>
    </row>
    <row r="69" spans="1:848" ht="24.75" customHeight="1" x14ac:dyDescent="0.45">
      <c r="A69" s="262" t="s">
        <v>65</v>
      </c>
      <c r="B69" s="174"/>
      <c r="C69" s="174"/>
      <c r="D69" s="195">
        <f>'Progress report 2025'!G69</f>
        <v>0</v>
      </c>
      <c r="E69" s="169">
        <f>SUM(E67:E68)</f>
        <v>0</v>
      </c>
      <c r="F69" s="169">
        <f>SUM(F67:F68)</f>
        <v>0</v>
      </c>
      <c r="G69" s="195">
        <f>(F69+D69)-E69</f>
        <v>0</v>
      </c>
      <c r="H69" s="264"/>
    </row>
    <row r="70" spans="1:848" ht="18.5" x14ac:dyDescent="0.45">
      <c r="A70" s="266" t="s">
        <v>66</v>
      </c>
      <c r="B70" s="175"/>
      <c r="C70" s="175"/>
      <c r="D70" s="402"/>
      <c r="E70" s="168"/>
      <c r="F70" s="168"/>
      <c r="G70" s="191"/>
      <c r="H70" s="266"/>
    </row>
    <row r="71" spans="1:848" s="122" customFormat="1" ht="18.5" x14ac:dyDescent="0.45">
      <c r="A71" s="140" t="s">
        <v>67</v>
      </c>
      <c r="B71" s="175"/>
      <c r="C71" s="175"/>
      <c r="D71" s="402"/>
      <c r="E71" s="148"/>
      <c r="F71" s="148"/>
      <c r="G71" s="191"/>
      <c r="H71" s="266"/>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row>
    <row r="72" spans="1:848" s="122" customFormat="1" ht="18.5" x14ac:dyDescent="0.45">
      <c r="A72" s="170" t="s">
        <v>62</v>
      </c>
      <c r="B72" s="175" t="s">
        <v>63</v>
      </c>
      <c r="C72" s="175" t="s">
        <v>64</v>
      </c>
      <c r="D72" s="402"/>
      <c r="E72" s="147">
        <v>0</v>
      </c>
      <c r="F72" s="147">
        <v>0</v>
      </c>
      <c r="G72" s="191"/>
      <c r="H72" s="266"/>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row>
    <row r="73" spans="1:848" ht="18.5" x14ac:dyDescent="0.45">
      <c r="A73" s="170" t="s">
        <v>62</v>
      </c>
      <c r="B73" s="175" t="s">
        <v>63</v>
      </c>
      <c r="C73" s="175" t="s">
        <v>64</v>
      </c>
      <c r="D73" s="402"/>
      <c r="E73" s="147">
        <v>0</v>
      </c>
      <c r="F73" s="147">
        <v>0</v>
      </c>
      <c r="G73" s="191"/>
      <c r="H73" s="266"/>
    </row>
    <row r="74" spans="1:848" ht="18.5" x14ac:dyDescent="0.45">
      <c r="A74" s="306" t="s">
        <v>68</v>
      </c>
      <c r="B74" s="307"/>
      <c r="C74" s="307"/>
      <c r="D74" s="293">
        <f>'Progress report 2025'!G74</f>
        <v>0</v>
      </c>
      <c r="E74" s="296">
        <f>SUM(E72:E73)</f>
        <v>0</v>
      </c>
      <c r="F74" s="296">
        <f>SUM(F72:F73)</f>
        <v>0</v>
      </c>
      <c r="G74" s="293">
        <f>(F74+D74)-E74</f>
        <v>0</v>
      </c>
      <c r="H74" s="308"/>
    </row>
    <row r="75" spans="1:848" ht="18.5" x14ac:dyDescent="0.45">
      <c r="A75" s="140" t="s">
        <v>69</v>
      </c>
      <c r="B75" s="175"/>
      <c r="C75" s="175"/>
      <c r="D75" s="402"/>
      <c r="E75" s="148"/>
      <c r="F75" s="148"/>
      <c r="G75" s="191"/>
      <c r="H75" s="266"/>
    </row>
    <row r="76" spans="1:848" ht="18.5" x14ac:dyDescent="0.45">
      <c r="A76" s="170" t="s">
        <v>62</v>
      </c>
      <c r="B76" s="175" t="s">
        <v>63</v>
      </c>
      <c r="C76" s="175" t="s">
        <v>64</v>
      </c>
      <c r="D76" s="402"/>
      <c r="E76" s="147">
        <v>0</v>
      </c>
      <c r="F76" s="147">
        <v>0</v>
      </c>
      <c r="G76" s="191"/>
      <c r="H76" s="266"/>
    </row>
    <row r="77" spans="1:848" ht="18.5" x14ac:dyDescent="0.45">
      <c r="A77" s="170" t="s">
        <v>62</v>
      </c>
      <c r="B77" s="175" t="s">
        <v>63</v>
      </c>
      <c r="C77" s="175" t="s">
        <v>64</v>
      </c>
      <c r="D77" s="402"/>
      <c r="E77" s="147">
        <v>0</v>
      </c>
      <c r="F77" s="147">
        <v>0</v>
      </c>
      <c r="G77" s="191"/>
      <c r="H77" s="266"/>
    </row>
    <row r="78" spans="1:848" ht="18.5" x14ac:dyDescent="0.45">
      <c r="A78" s="306" t="s">
        <v>70</v>
      </c>
      <c r="B78" s="307"/>
      <c r="C78" s="307"/>
      <c r="D78" s="293">
        <f>'Progress report 2025'!G78</f>
        <v>0</v>
      </c>
      <c r="E78" s="296">
        <f>SUM(E76:E77)</f>
        <v>0</v>
      </c>
      <c r="F78" s="296">
        <f>SUM(F76:F77)</f>
        <v>0</v>
      </c>
      <c r="G78" s="293">
        <f>(F78+D78)-E78</f>
        <v>0</v>
      </c>
      <c r="H78" s="308"/>
    </row>
    <row r="79" spans="1:848" ht="18.5" x14ac:dyDescent="0.45">
      <c r="A79" s="140" t="s">
        <v>71</v>
      </c>
      <c r="B79" s="175"/>
      <c r="C79" s="175"/>
      <c r="D79" s="402"/>
      <c r="E79" s="148"/>
      <c r="F79" s="148"/>
      <c r="G79" s="191"/>
      <c r="H79" s="266"/>
    </row>
    <row r="80" spans="1:848" s="122" customFormat="1" ht="18.5" x14ac:dyDescent="0.45">
      <c r="A80" s="170" t="s">
        <v>62</v>
      </c>
      <c r="B80" s="175" t="s">
        <v>63</v>
      </c>
      <c r="C80" s="175" t="s">
        <v>64</v>
      </c>
      <c r="D80" s="402"/>
      <c r="E80" s="147">
        <v>0</v>
      </c>
      <c r="F80" s="147">
        <v>0</v>
      </c>
      <c r="G80" s="191"/>
      <c r="H80" s="266"/>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row>
    <row r="81" spans="1:848" ht="18.5" x14ac:dyDescent="0.45">
      <c r="A81" s="170" t="s">
        <v>62</v>
      </c>
      <c r="B81" s="175" t="s">
        <v>63</v>
      </c>
      <c r="C81" s="175" t="s">
        <v>64</v>
      </c>
      <c r="D81" s="402"/>
      <c r="E81" s="147">
        <v>0</v>
      </c>
      <c r="F81" s="147">
        <v>0</v>
      </c>
      <c r="G81" s="191"/>
      <c r="H81" s="266"/>
    </row>
    <row r="82" spans="1:848" ht="18.5" x14ac:dyDescent="0.45">
      <c r="A82" s="309" t="s">
        <v>72</v>
      </c>
      <c r="B82" s="307"/>
      <c r="C82" s="307"/>
      <c r="D82" s="293">
        <f>'Progress report 2025'!G82</f>
        <v>0</v>
      </c>
      <c r="E82" s="296">
        <f>SUM(E80:E81)</f>
        <v>0</v>
      </c>
      <c r="F82" s="296">
        <f>SUM(F80:F81)</f>
        <v>0</v>
      </c>
      <c r="G82" s="293">
        <f>(F82+D82)-E82</f>
        <v>0</v>
      </c>
      <c r="H82" s="308"/>
    </row>
    <row r="83" spans="1:848" ht="18.5" x14ac:dyDescent="0.45">
      <c r="A83" s="140" t="s">
        <v>73</v>
      </c>
      <c r="B83" s="175"/>
      <c r="C83" s="175"/>
      <c r="D83" s="192"/>
      <c r="E83" s="148"/>
      <c r="F83" s="148"/>
      <c r="G83" s="191"/>
      <c r="H83" s="266"/>
    </row>
    <row r="84" spans="1:848" ht="18.5" x14ac:dyDescent="0.45">
      <c r="A84" s="170" t="s">
        <v>62</v>
      </c>
      <c r="B84" s="175" t="s">
        <v>63</v>
      </c>
      <c r="C84" s="175" t="s">
        <v>64</v>
      </c>
      <c r="D84" s="192"/>
      <c r="E84" s="147">
        <v>0</v>
      </c>
      <c r="F84" s="147">
        <v>0</v>
      </c>
      <c r="G84" s="191"/>
      <c r="H84" s="266"/>
    </row>
    <row r="85" spans="1:848" ht="18.5" x14ac:dyDescent="0.45">
      <c r="A85" s="170" t="s">
        <v>62</v>
      </c>
      <c r="B85" s="175" t="s">
        <v>63</v>
      </c>
      <c r="C85" s="175" t="s">
        <v>64</v>
      </c>
      <c r="D85" s="192"/>
      <c r="E85" s="147">
        <v>0</v>
      </c>
      <c r="F85" s="147">
        <v>0</v>
      </c>
      <c r="G85" s="191"/>
      <c r="H85" s="266"/>
    </row>
    <row r="86" spans="1:848" ht="18.5" x14ac:dyDescent="0.45">
      <c r="A86" s="309" t="s">
        <v>74</v>
      </c>
      <c r="B86" s="307"/>
      <c r="C86" s="307"/>
      <c r="D86" s="293">
        <f>'Progress report 2025'!G86</f>
        <v>0</v>
      </c>
      <c r="E86" s="296">
        <f>SUM(E84:E85)</f>
        <v>0</v>
      </c>
      <c r="F86" s="296">
        <f>SUM(F84:F85)</f>
        <v>0</v>
      </c>
      <c r="G86" s="293">
        <f>(F86+D86)-E86</f>
        <v>0</v>
      </c>
      <c r="H86" s="308"/>
    </row>
    <row r="87" spans="1:848" ht="18.5" x14ac:dyDescent="0.45">
      <c r="A87" s="140" t="s">
        <v>75</v>
      </c>
      <c r="B87" s="175"/>
      <c r="C87" s="175"/>
      <c r="D87" s="192"/>
      <c r="E87" s="148"/>
      <c r="F87" s="148"/>
      <c r="G87" s="191"/>
      <c r="H87" s="266"/>
    </row>
    <row r="88" spans="1:848" s="122" customFormat="1" ht="18.5" x14ac:dyDescent="0.45">
      <c r="A88" s="170" t="s">
        <v>62</v>
      </c>
      <c r="B88" s="175" t="s">
        <v>63</v>
      </c>
      <c r="C88" s="175" t="s">
        <v>64</v>
      </c>
      <c r="D88" s="192"/>
      <c r="E88" s="147">
        <v>0</v>
      </c>
      <c r="F88" s="147">
        <v>0</v>
      </c>
      <c r="G88" s="191"/>
      <c r="H88" s="266"/>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row>
    <row r="89" spans="1:848" ht="18.5" x14ac:dyDescent="0.45">
      <c r="A89" s="170" t="s">
        <v>62</v>
      </c>
      <c r="B89" s="175" t="s">
        <v>63</v>
      </c>
      <c r="C89" s="175" t="s">
        <v>64</v>
      </c>
      <c r="D89" s="192"/>
      <c r="E89" s="147">
        <v>0</v>
      </c>
      <c r="F89" s="147">
        <v>0</v>
      </c>
      <c r="G89" s="191"/>
      <c r="H89" s="266"/>
    </row>
    <row r="90" spans="1:848" ht="24.75" customHeight="1" x14ac:dyDescent="0.45">
      <c r="A90" s="309" t="s">
        <v>76</v>
      </c>
      <c r="B90" s="307"/>
      <c r="C90" s="307"/>
      <c r="D90" s="293">
        <f>'Progress report 2025'!G90</f>
        <v>0</v>
      </c>
      <c r="E90" s="296">
        <f>SUM(E88:E89)</f>
        <v>0</v>
      </c>
      <c r="F90" s="296">
        <f>SUM(F88:F89)</f>
        <v>0</v>
      </c>
      <c r="G90" s="293">
        <f>(F90+D90)-E90</f>
        <v>0</v>
      </c>
      <c r="H90" s="308"/>
    </row>
    <row r="91" spans="1:848" ht="18.5" x14ac:dyDescent="0.45">
      <c r="A91" s="267" t="s">
        <v>77</v>
      </c>
      <c r="B91" s="173"/>
      <c r="C91" s="173"/>
      <c r="D91" s="403"/>
      <c r="E91" s="196"/>
      <c r="F91" s="196"/>
      <c r="G91" s="193"/>
      <c r="H91" s="145"/>
    </row>
    <row r="92" spans="1:848" ht="18.5" x14ac:dyDescent="0.45">
      <c r="A92" s="142" t="s">
        <v>78</v>
      </c>
      <c r="B92" s="173"/>
      <c r="C92" s="173"/>
      <c r="D92" s="403"/>
      <c r="E92" s="150"/>
      <c r="F92" s="150"/>
      <c r="G92" s="193"/>
      <c r="H92" s="145"/>
    </row>
    <row r="93" spans="1:848" ht="18.5" x14ac:dyDescent="0.45">
      <c r="A93" s="171" t="s">
        <v>62</v>
      </c>
      <c r="B93" s="173" t="s">
        <v>63</v>
      </c>
      <c r="C93" s="173" t="s">
        <v>64</v>
      </c>
      <c r="D93" s="403"/>
      <c r="E93" s="149">
        <v>0</v>
      </c>
      <c r="F93" s="149">
        <v>0</v>
      </c>
      <c r="G93" s="193"/>
      <c r="H93" s="145"/>
    </row>
    <row r="94" spans="1:848" ht="18.5" x14ac:dyDescent="0.45">
      <c r="A94" s="171" t="s">
        <v>62</v>
      </c>
      <c r="B94" s="173" t="s">
        <v>63</v>
      </c>
      <c r="C94" s="173" t="s">
        <v>64</v>
      </c>
      <c r="D94" s="403"/>
      <c r="E94" s="149">
        <v>0</v>
      </c>
      <c r="F94" s="149">
        <v>0</v>
      </c>
      <c r="G94" s="193"/>
      <c r="H94" s="145"/>
    </row>
    <row r="95" spans="1:848" s="9" customFormat="1" ht="18.5" x14ac:dyDescent="0.45">
      <c r="A95" s="312" t="s">
        <v>79</v>
      </c>
      <c r="B95" s="313"/>
      <c r="C95" s="313"/>
      <c r="D95" s="297">
        <f>'Progress report 2025'!G95</f>
        <v>0</v>
      </c>
      <c r="E95" s="256">
        <f>SUM(E93:E94)</f>
        <v>0</v>
      </c>
      <c r="F95" s="256">
        <f>SUM(F93:F94)</f>
        <v>0</v>
      </c>
      <c r="G95" s="297">
        <f>(F95+D95)-E95</f>
        <v>0</v>
      </c>
      <c r="H95" s="314"/>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row>
    <row r="96" spans="1:848" s="9" customFormat="1" ht="18.5" x14ac:dyDescent="0.45">
      <c r="A96" s="142" t="s">
        <v>80</v>
      </c>
      <c r="B96" s="173"/>
      <c r="C96" s="173"/>
      <c r="D96" s="194"/>
      <c r="E96" s="150"/>
      <c r="F96" s="150"/>
      <c r="G96" s="194"/>
      <c r="H96" s="145"/>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row>
    <row r="97" spans="1:848" s="122" customFormat="1" ht="18.5" x14ac:dyDescent="0.45">
      <c r="A97" s="171" t="s">
        <v>62</v>
      </c>
      <c r="B97" s="173" t="s">
        <v>63</v>
      </c>
      <c r="C97" s="173" t="s">
        <v>64</v>
      </c>
      <c r="D97" s="194"/>
      <c r="E97" s="149">
        <v>0</v>
      </c>
      <c r="F97" s="149">
        <v>0</v>
      </c>
      <c r="G97" s="194"/>
      <c r="H97" s="145"/>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row>
    <row r="98" spans="1:848" ht="18.5" x14ac:dyDescent="0.45">
      <c r="A98" s="171" t="s">
        <v>62</v>
      </c>
      <c r="B98" s="173" t="s">
        <v>63</v>
      </c>
      <c r="C98" s="173" t="s">
        <v>64</v>
      </c>
      <c r="D98" s="194"/>
      <c r="E98" s="149">
        <v>0</v>
      </c>
      <c r="F98" s="149">
        <v>0</v>
      </c>
      <c r="G98" s="194"/>
      <c r="H98" s="145"/>
    </row>
    <row r="99" spans="1:848" ht="18.5" x14ac:dyDescent="0.45">
      <c r="A99" s="312" t="s">
        <v>81</v>
      </c>
      <c r="B99" s="313"/>
      <c r="C99" s="313"/>
      <c r="D99" s="297">
        <f>'Progress report 2025'!G99</f>
        <v>0</v>
      </c>
      <c r="E99" s="256">
        <f>SUM(E97:E98)</f>
        <v>0</v>
      </c>
      <c r="F99" s="256">
        <f>SUM(F97:F98)</f>
        <v>0</v>
      </c>
      <c r="G99" s="297">
        <f>(F99+D99)-E99</f>
        <v>0</v>
      </c>
      <c r="H99" s="314"/>
    </row>
    <row r="100" spans="1:848" ht="18.5" x14ac:dyDescent="0.45">
      <c r="A100" s="142" t="s">
        <v>82</v>
      </c>
      <c r="B100" s="173"/>
      <c r="C100" s="173"/>
      <c r="D100" s="194"/>
      <c r="E100" s="150"/>
      <c r="F100" s="150"/>
      <c r="G100" s="194"/>
      <c r="H100" s="145"/>
    </row>
    <row r="101" spans="1:848" ht="18.5" x14ac:dyDescent="0.45">
      <c r="A101" s="171" t="s">
        <v>62</v>
      </c>
      <c r="B101" s="173" t="s">
        <v>63</v>
      </c>
      <c r="C101" s="173" t="s">
        <v>64</v>
      </c>
      <c r="D101" s="194"/>
      <c r="E101" s="149">
        <v>0</v>
      </c>
      <c r="F101" s="149">
        <v>0</v>
      </c>
      <c r="G101" s="194"/>
      <c r="H101" s="145"/>
    </row>
    <row r="102" spans="1:848" ht="18.5" x14ac:dyDescent="0.45">
      <c r="A102" s="171" t="s">
        <v>62</v>
      </c>
      <c r="B102" s="173" t="s">
        <v>63</v>
      </c>
      <c r="C102" s="173" t="s">
        <v>64</v>
      </c>
      <c r="D102" s="194"/>
      <c r="E102" s="149">
        <v>0</v>
      </c>
      <c r="F102" s="149">
        <v>0</v>
      </c>
      <c r="G102" s="194"/>
      <c r="H102" s="145"/>
    </row>
    <row r="103" spans="1:848" s="190" customFormat="1" ht="18.5" x14ac:dyDescent="0.45">
      <c r="A103" s="255" t="s">
        <v>83</v>
      </c>
      <c r="B103" s="313"/>
      <c r="C103" s="313"/>
      <c r="D103" s="297">
        <f>'Progress report 2025'!G103</f>
        <v>0</v>
      </c>
      <c r="E103" s="256">
        <f>SUM(E101:E102)</f>
        <v>0</v>
      </c>
      <c r="F103" s="256">
        <f>SUM(F101:F102)</f>
        <v>0</v>
      </c>
      <c r="G103" s="297">
        <f>(F103+D103)-E103</f>
        <v>0</v>
      </c>
      <c r="H103" s="314"/>
    </row>
    <row r="104" spans="1:848" ht="18.5" x14ac:dyDescent="0.45">
      <c r="A104" s="250" t="s">
        <v>84</v>
      </c>
      <c r="B104" s="189"/>
      <c r="C104" s="189"/>
      <c r="D104" s="410">
        <f>'Progress report 2025'!G104</f>
        <v>0</v>
      </c>
      <c r="E104" s="251">
        <f>E69+E74+E78+E82+E86+E90+E95+E99+E103</f>
        <v>0</v>
      </c>
      <c r="F104" s="251">
        <f>F69+F74+F78+F82+F86+F90+F95+F99+F103</f>
        <v>0</v>
      </c>
      <c r="G104" s="393">
        <f>(F104+D104)-E104</f>
        <v>0</v>
      </c>
      <c r="H104" s="250"/>
    </row>
    <row r="105" spans="1:848" ht="21" x14ac:dyDescent="0.5">
      <c r="A105" s="299" t="s">
        <v>85</v>
      </c>
      <c r="B105" s="138"/>
      <c r="C105" s="138"/>
      <c r="D105" s="394"/>
      <c r="E105" s="169"/>
      <c r="F105" s="169"/>
      <c r="G105" s="195"/>
      <c r="H105" s="301"/>
    </row>
    <row r="106" spans="1:848" ht="18.5" x14ac:dyDescent="0.45">
      <c r="A106" s="269" t="s">
        <v>86</v>
      </c>
      <c r="B106" s="138"/>
      <c r="C106" s="138"/>
      <c r="D106" s="394"/>
      <c r="E106" s="169"/>
      <c r="F106" s="169"/>
      <c r="G106" s="195"/>
      <c r="H106" s="301"/>
    </row>
    <row r="107" spans="1:848" ht="18.5" x14ac:dyDescent="0.45">
      <c r="A107" s="248"/>
      <c r="B107" s="138"/>
      <c r="C107" s="138"/>
      <c r="D107" s="394"/>
      <c r="E107" s="169"/>
      <c r="F107" s="169"/>
      <c r="G107" s="195"/>
      <c r="H107" s="301"/>
    </row>
    <row r="108" spans="1:848" ht="18.5" x14ac:dyDescent="0.45">
      <c r="A108" s="248"/>
      <c r="B108" s="138"/>
      <c r="C108" s="138"/>
      <c r="D108" s="394"/>
      <c r="E108" s="169"/>
      <c r="F108" s="169"/>
      <c r="G108" s="195"/>
      <c r="H108" s="301"/>
    </row>
    <row r="109" spans="1:848" ht="18.5" x14ac:dyDescent="0.45">
      <c r="A109" s="248" t="s">
        <v>88</v>
      </c>
      <c r="B109" s="138"/>
      <c r="C109" s="138"/>
      <c r="D109" s="396">
        <f>'Progress report 2025'!G109</f>
        <v>0</v>
      </c>
      <c r="E109" s="169">
        <f>SUM(E107:E108)</f>
        <v>0</v>
      </c>
      <c r="F109" s="169">
        <f>SUM(F107:F108)</f>
        <v>0</v>
      </c>
      <c r="G109" s="195">
        <f>(F109+D109)-E109</f>
        <v>0</v>
      </c>
      <c r="H109" s="301"/>
    </row>
    <row r="110" spans="1:848" ht="18.5" x14ac:dyDescent="0.45">
      <c r="A110" s="140" t="s">
        <v>89</v>
      </c>
      <c r="B110" s="141"/>
      <c r="C110" s="141"/>
      <c r="D110" s="397"/>
      <c r="E110" s="168"/>
      <c r="F110" s="168"/>
      <c r="G110" s="192"/>
      <c r="H110" s="303"/>
    </row>
    <row r="111" spans="1:848" ht="18.5" x14ac:dyDescent="0.45">
      <c r="A111" s="140" t="s">
        <v>90</v>
      </c>
      <c r="B111" s="141"/>
      <c r="C111" s="141"/>
      <c r="D111" s="397"/>
      <c r="E111" s="168"/>
      <c r="F111" s="168"/>
      <c r="G111" s="192"/>
      <c r="H111" s="303"/>
    </row>
    <row r="112" spans="1:848" ht="18.5" x14ac:dyDescent="0.45">
      <c r="A112" s="272" t="s">
        <v>87</v>
      </c>
      <c r="B112" s="141"/>
      <c r="C112" s="141"/>
      <c r="D112" s="397"/>
      <c r="E112" s="168"/>
      <c r="F112" s="168"/>
      <c r="G112" s="192"/>
      <c r="H112" s="303"/>
    </row>
    <row r="113" spans="1:8" ht="18.5" x14ac:dyDescent="0.45">
      <c r="A113" s="272" t="s">
        <v>87</v>
      </c>
      <c r="B113" s="141"/>
      <c r="C113" s="141"/>
      <c r="D113" s="397"/>
      <c r="E113" s="168"/>
      <c r="F113" s="168"/>
      <c r="G113" s="192"/>
      <c r="H113" s="303"/>
    </row>
    <row r="114" spans="1:8" ht="18.5" x14ac:dyDescent="0.45">
      <c r="A114" s="309" t="s">
        <v>91</v>
      </c>
      <c r="B114" s="310"/>
      <c r="C114" s="310"/>
      <c r="D114" s="398">
        <f>'Progress report 2025'!G114</f>
        <v>0</v>
      </c>
      <c r="E114" s="296">
        <f>SUM(E112:E113)</f>
        <v>0</v>
      </c>
      <c r="F114" s="296">
        <f>SUM(F112:F113)</f>
        <v>0</v>
      </c>
      <c r="G114" s="293">
        <f>(F114+D114)-E114</f>
        <v>0</v>
      </c>
      <c r="H114" s="311"/>
    </row>
    <row r="115" spans="1:8" ht="18.5" x14ac:dyDescent="0.45">
      <c r="A115" s="140" t="s">
        <v>92</v>
      </c>
      <c r="B115" s="141"/>
      <c r="C115" s="141"/>
      <c r="D115" s="397"/>
      <c r="E115" s="168"/>
      <c r="F115" s="168"/>
      <c r="G115" s="192"/>
      <c r="H115" s="303"/>
    </row>
    <row r="116" spans="1:8" ht="18.5" x14ac:dyDescent="0.45">
      <c r="A116" s="272" t="s">
        <v>87</v>
      </c>
      <c r="B116" s="141"/>
      <c r="C116" s="141"/>
      <c r="D116" s="397"/>
      <c r="E116" s="168"/>
      <c r="F116" s="168"/>
      <c r="G116" s="192"/>
      <c r="H116" s="303"/>
    </row>
    <row r="117" spans="1:8" ht="18.5" x14ac:dyDescent="0.45">
      <c r="A117" s="272" t="s">
        <v>87</v>
      </c>
      <c r="B117" s="141"/>
      <c r="C117" s="141"/>
      <c r="D117" s="397"/>
      <c r="E117" s="168"/>
      <c r="F117" s="168"/>
      <c r="G117" s="192"/>
      <c r="H117" s="303"/>
    </row>
    <row r="118" spans="1:8" ht="18.5" x14ac:dyDescent="0.45">
      <c r="A118" s="309" t="s">
        <v>93</v>
      </c>
      <c r="B118" s="310"/>
      <c r="C118" s="310"/>
      <c r="D118" s="398">
        <f>'Progress report 2025'!G118</f>
        <v>0</v>
      </c>
      <c r="E118" s="296">
        <f>SUM(E116:E117)</f>
        <v>0</v>
      </c>
      <c r="F118" s="296">
        <f>SUM(F116:F117)</f>
        <v>0</v>
      </c>
      <c r="G118" s="293">
        <f>(F118+D118)-E118</f>
        <v>0</v>
      </c>
      <c r="H118" s="311"/>
    </row>
    <row r="119" spans="1:8" ht="18.5" x14ac:dyDescent="0.45">
      <c r="A119" s="140" t="s">
        <v>94</v>
      </c>
      <c r="B119" s="141"/>
      <c r="C119" s="141"/>
      <c r="D119" s="395"/>
      <c r="E119" s="168"/>
      <c r="F119" s="168"/>
      <c r="G119" s="192"/>
      <c r="H119" s="303"/>
    </row>
    <row r="120" spans="1:8" ht="18.5" x14ac:dyDescent="0.45">
      <c r="A120" s="272" t="s">
        <v>87</v>
      </c>
      <c r="B120" s="141"/>
      <c r="C120" s="141"/>
      <c r="D120" s="395"/>
      <c r="E120" s="168"/>
      <c r="F120" s="168"/>
      <c r="G120" s="192"/>
      <c r="H120" s="303"/>
    </row>
    <row r="121" spans="1:8" ht="18.5" x14ac:dyDescent="0.45">
      <c r="A121" s="272" t="s">
        <v>87</v>
      </c>
      <c r="B121" s="141"/>
      <c r="C121" s="141"/>
      <c r="D121" s="395"/>
      <c r="E121" s="168"/>
      <c r="F121" s="168"/>
      <c r="G121" s="192"/>
      <c r="H121" s="303"/>
    </row>
    <row r="122" spans="1:8" ht="18.5" x14ac:dyDescent="0.45">
      <c r="A122" s="309" t="s">
        <v>95</v>
      </c>
      <c r="B122" s="310"/>
      <c r="C122" s="310"/>
      <c r="D122" s="398">
        <f>'Progress report 2025'!G122</f>
        <v>0</v>
      </c>
      <c r="E122" s="296">
        <f>SUM(E120:E121)</f>
        <v>0</v>
      </c>
      <c r="F122" s="296">
        <f>SUM(F120:F121)</f>
        <v>0</v>
      </c>
      <c r="G122" s="293">
        <f>(F122+D122)-E112</f>
        <v>0</v>
      </c>
      <c r="H122" s="311"/>
    </row>
    <row r="123" spans="1:8" ht="18.5" x14ac:dyDescent="0.45">
      <c r="A123" s="140" t="s">
        <v>96</v>
      </c>
      <c r="B123" s="141"/>
      <c r="C123" s="141"/>
      <c r="D123" s="397"/>
      <c r="E123" s="168"/>
      <c r="F123" s="168"/>
      <c r="G123" s="192"/>
      <c r="H123" s="303"/>
    </row>
    <row r="124" spans="1:8" ht="18.5" x14ac:dyDescent="0.45">
      <c r="A124" s="272" t="s">
        <v>87</v>
      </c>
      <c r="B124" s="141"/>
      <c r="C124" s="141"/>
      <c r="D124" s="397"/>
      <c r="E124" s="168"/>
      <c r="F124" s="168"/>
      <c r="G124" s="192"/>
      <c r="H124" s="303"/>
    </row>
    <row r="125" spans="1:8" ht="18.5" x14ac:dyDescent="0.45">
      <c r="A125" s="272" t="s">
        <v>87</v>
      </c>
      <c r="B125" s="141"/>
      <c r="C125" s="141"/>
      <c r="D125" s="397"/>
      <c r="E125" s="168"/>
      <c r="F125" s="168"/>
      <c r="G125" s="192"/>
      <c r="H125" s="303"/>
    </row>
    <row r="126" spans="1:8" ht="18.5" x14ac:dyDescent="0.45">
      <c r="A126" s="309" t="s">
        <v>97</v>
      </c>
      <c r="B126" s="310"/>
      <c r="C126" s="310"/>
      <c r="D126" s="398">
        <f>'Progress report 2025'!G126</f>
        <v>0</v>
      </c>
      <c r="E126" s="296">
        <f>SUM(E123:E124)</f>
        <v>0</v>
      </c>
      <c r="F126" s="296">
        <f>SUM(F123:F124)</f>
        <v>0</v>
      </c>
      <c r="G126" s="293">
        <f>(F126+D126)-E126</f>
        <v>0</v>
      </c>
      <c r="H126" s="311"/>
    </row>
    <row r="127" spans="1:8" ht="18.5" x14ac:dyDescent="0.45">
      <c r="A127" s="140" t="s">
        <v>98</v>
      </c>
      <c r="B127" s="141"/>
      <c r="C127" s="141"/>
      <c r="D127" s="397"/>
      <c r="E127" s="168"/>
      <c r="F127" s="168"/>
      <c r="G127" s="192"/>
      <c r="H127" s="303"/>
    </row>
    <row r="128" spans="1:8" ht="18.5" x14ac:dyDescent="0.45">
      <c r="A128" s="272" t="s">
        <v>87</v>
      </c>
      <c r="B128" s="141"/>
      <c r="C128" s="141"/>
      <c r="D128" s="397"/>
      <c r="E128" s="168"/>
      <c r="F128" s="168"/>
      <c r="G128" s="192"/>
      <c r="H128" s="303"/>
    </row>
    <row r="129" spans="1:8" ht="18.5" x14ac:dyDescent="0.45">
      <c r="A129" s="272" t="s">
        <v>87</v>
      </c>
      <c r="B129" s="141"/>
      <c r="C129" s="141"/>
      <c r="D129" s="397"/>
      <c r="E129" s="168"/>
      <c r="F129" s="168"/>
      <c r="G129" s="192"/>
      <c r="H129" s="303"/>
    </row>
    <row r="130" spans="1:8" ht="18.5" x14ac:dyDescent="0.45">
      <c r="A130" s="309" t="s">
        <v>99</v>
      </c>
      <c r="B130" s="310"/>
      <c r="C130" s="310"/>
      <c r="D130" s="398">
        <f>'Progress report 2025'!G130</f>
        <v>0</v>
      </c>
      <c r="E130" s="296">
        <f>SUM(E128+E129)</f>
        <v>0</v>
      </c>
      <c r="F130" s="296">
        <f>SUM(F128+F129)</f>
        <v>0</v>
      </c>
      <c r="G130" s="293">
        <f>(F130+D130)-E130</f>
        <v>0</v>
      </c>
      <c r="H130" s="311"/>
    </row>
    <row r="131" spans="1:8" ht="18.5" x14ac:dyDescent="0.45">
      <c r="A131" s="142" t="s">
        <v>100</v>
      </c>
      <c r="B131" s="143"/>
      <c r="C131" s="143"/>
      <c r="D131" s="404"/>
      <c r="E131" s="196"/>
      <c r="F131" s="196"/>
      <c r="G131" s="194"/>
      <c r="H131" s="305"/>
    </row>
    <row r="132" spans="1:8" ht="18.5" x14ac:dyDescent="0.45">
      <c r="A132" s="142" t="s">
        <v>101</v>
      </c>
      <c r="B132" s="143"/>
      <c r="C132" s="143"/>
      <c r="D132" s="404"/>
      <c r="E132" s="196"/>
      <c r="F132" s="196"/>
      <c r="G132" s="194"/>
      <c r="H132" s="305"/>
    </row>
    <row r="133" spans="1:8" ht="18.5" x14ac:dyDescent="0.45">
      <c r="A133" s="270" t="s">
        <v>87</v>
      </c>
      <c r="B133" s="143"/>
      <c r="C133" s="143"/>
      <c r="D133" s="404"/>
      <c r="E133" s="196"/>
      <c r="F133" s="196"/>
      <c r="G133" s="194"/>
      <c r="H133" s="305"/>
    </row>
    <row r="134" spans="1:8" ht="18.5" x14ac:dyDescent="0.45">
      <c r="A134" s="270" t="s">
        <v>87</v>
      </c>
      <c r="B134" s="143"/>
      <c r="C134" s="143"/>
      <c r="D134" s="404"/>
      <c r="E134" s="196"/>
      <c r="F134" s="196"/>
      <c r="G134" s="194"/>
      <c r="H134" s="305"/>
    </row>
    <row r="135" spans="1:8" ht="18.5" x14ac:dyDescent="0.45">
      <c r="A135" s="255" t="s">
        <v>102</v>
      </c>
      <c r="B135" s="198"/>
      <c r="C135" s="198"/>
      <c r="D135" s="405">
        <f>'Progress report 2025'!G135</f>
        <v>0</v>
      </c>
      <c r="E135" s="256">
        <f>SUM(E133:E134)</f>
        <v>0</v>
      </c>
      <c r="F135" s="256">
        <f>SUM(F133:F134)</f>
        <v>0</v>
      </c>
      <c r="G135" s="297">
        <f>(F135+D135)-E135</f>
        <v>0</v>
      </c>
      <c r="H135" s="315"/>
    </row>
    <row r="136" spans="1:8" ht="18.5" x14ac:dyDescent="0.45">
      <c r="A136" s="142" t="s">
        <v>103</v>
      </c>
      <c r="B136" s="143"/>
      <c r="C136" s="143"/>
      <c r="D136" s="399"/>
      <c r="E136" s="196"/>
      <c r="F136" s="196"/>
      <c r="G136" s="194"/>
      <c r="H136" s="305"/>
    </row>
    <row r="137" spans="1:8" ht="18.5" x14ac:dyDescent="0.45">
      <c r="A137" s="270" t="s">
        <v>87</v>
      </c>
      <c r="B137" s="143"/>
      <c r="C137" s="143"/>
      <c r="D137" s="399"/>
      <c r="E137" s="196"/>
      <c r="F137" s="196"/>
      <c r="G137" s="194"/>
      <c r="H137" s="305"/>
    </row>
    <row r="138" spans="1:8" ht="18.5" x14ac:dyDescent="0.45">
      <c r="A138" s="270" t="s">
        <v>87</v>
      </c>
      <c r="B138" s="143"/>
      <c r="C138" s="143"/>
      <c r="D138" s="399"/>
      <c r="E138" s="196"/>
      <c r="F138" s="196"/>
      <c r="G138" s="194"/>
      <c r="H138" s="305"/>
    </row>
    <row r="139" spans="1:8" ht="18.5" x14ac:dyDescent="0.45">
      <c r="A139" s="255" t="s">
        <v>104</v>
      </c>
      <c r="B139" s="198"/>
      <c r="C139" s="198"/>
      <c r="D139" s="405">
        <f>'Progress report 2025'!G139</f>
        <v>0</v>
      </c>
      <c r="E139" s="256">
        <f>SUM(E137:E138)</f>
        <v>0</v>
      </c>
      <c r="F139" s="256">
        <f>SUM(F137:F138)</f>
        <v>0</v>
      </c>
      <c r="G139" s="297">
        <f>(F139+D139)-E139</f>
        <v>0</v>
      </c>
      <c r="H139" s="315"/>
    </row>
    <row r="140" spans="1:8" ht="18.5" x14ac:dyDescent="0.45">
      <c r="A140" s="142" t="s">
        <v>105</v>
      </c>
      <c r="B140" s="143"/>
      <c r="C140" s="143"/>
      <c r="D140" s="399"/>
      <c r="E140" s="196"/>
      <c r="F140" s="196"/>
      <c r="G140" s="194"/>
      <c r="H140" s="305"/>
    </row>
    <row r="141" spans="1:8" ht="18.5" x14ac:dyDescent="0.45">
      <c r="A141" s="270" t="s">
        <v>87</v>
      </c>
      <c r="B141" s="143"/>
      <c r="C141" s="143"/>
      <c r="D141" s="399"/>
      <c r="E141" s="196"/>
      <c r="F141" s="196"/>
      <c r="G141" s="194"/>
      <c r="H141" s="305"/>
    </row>
    <row r="142" spans="1:8" ht="18.5" x14ac:dyDescent="0.45">
      <c r="A142" s="270" t="s">
        <v>87</v>
      </c>
      <c r="B142" s="143"/>
      <c r="C142" s="143"/>
      <c r="D142" s="399"/>
      <c r="E142" s="196"/>
      <c r="F142" s="196"/>
      <c r="G142" s="194"/>
      <c r="H142" s="305"/>
    </row>
    <row r="143" spans="1:8" ht="18.5" x14ac:dyDescent="0.45">
      <c r="A143" s="255" t="s">
        <v>106</v>
      </c>
      <c r="B143" s="198"/>
      <c r="C143" s="198"/>
      <c r="D143" s="405">
        <f>'Progress report 2025'!G143</f>
        <v>0</v>
      </c>
      <c r="E143" s="256">
        <f>SUM(E141+E142)</f>
        <v>0</v>
      </c>
      <c r="F143" s="256">
        <f>SUM(F141+F142)</f>
        <v>0</v>
      </c>
      <c r="G143" s="297">
        <f>(F143+D143)-E143</f>
        <v>0</v>
      </c>
      <c r="H143" s="315"/>
    </row>
    <row r="144" spans="1:8" ht="18.5" x14ac:dyDescent="0.45">
      <c r="A144" s="250" t="s">
        <v>107</v>
      </c>
      <c r="B144" s="189"/>
      <c r="C144" s="189"/>
      <c r="D144" s="410">
        <f>'Progress report 2025'!G144</f>
        <v>0</v>
      </c>
      <c r="E144" s="251">
        <f>SUM(E114+E118+E122+E126+E135+E139)</f>
        <v>0</v>
      </c>
      <c r="F144" s="251">
        <f>SUM(F114+F118+F122+F126+F135+F139)</f>
        <v>0</v>
      </c>
      <c r="G144" s="393">
        <f>(F144+D144)-E144</f>
        <v>0</v>
      </c>
      <c r="H144" s="298"/>
    </row>
    <row r="145" spans="1:8" ht="24.75" customHeight="1" x14ac:dyDescent="0.5">
      <c r="A145" s="268" t="s">
        <v>108</v>
      </c>
      <c r="B145" s="176"/>
      <c r="C145" s="176"/>
      <c r="D145" s="408"/>
      <c r="E145" s="165"/>
      <c r="F145" s="165"/>
      <c r="G145" s="197"/>
      <c r="H145" s="2"/>
    </row>
    <row r="146" spans="1:8" ht="18.5" x14ac:dyDescent="0.45">
      <c r="A146" s="264" t="s">
        <v>109</v>
      </c>
      <c r="B146" s="174"/>
      <c r="C146" s="174"/>
      <c r="D146" s="195"/>
      <c r="E146" s="169"/>
      <c r="F146" s="169"/>
      <c r="G146" s="263"/>
      <c r="H146" s="264"/>
    </row>
    <row r="147" spans="1:8" ht="18.5" x14ac:dyDescent="0.45">
      <c r="A147" s="172" t="s">
        <v>110</v>
      </c>
      <c r="B147" s="172" t="s">
        <v>111</v>
      </c>
      <c r="C147" s="172"/>
      <c r="D147" s="195"/>
      <c r="E147" s="166">
        <v>0</v>
      </c>
      <c r="F147" s="166">
        <v>0</v>
      </c>
      <c r="G147" s="263"/>
      <c r="H147" s="269"/>
    </row>
    <row r="148" spans="1:8" ht="18.5" x14ac:dyDescent="0.45">
      <c r="A148" s="172" t="s">
        <v>110</v>
      </c>
      <c r="B148" s="172" t="s">
        <v>111</v>
      </c>
      <c r="C148" s="172"/>
      <c r="D148" s="195"/>
      <c r="E148" s="166">
        <v>0</v>
      </c>
      <c r="F148" s="166">
        <v>0</v>
      </c>
      <c r="G148" s="263"/>
      <c r="H148" s="269"/>
    </row>
    <row r="149" spans="1:8" ht="24.75" customHeight="1" x14ac:dyDescent="0.45">
      <c r="A149" s="248" t="s">
        <v>112</v>
      </c>
      <c r="B149" s="172"/>
      <c r="C149" s="172"/>
      <c r="D149" s="195">
        <f>'Progress report 2025'!G149</f>
        <v>0</v>
      </c>
      <c r="E149" s="169">
        <f>SUM(E147:E148)</f>
        <v>0</v>
      </c>
      <c r="F149" s="169">
        <f>SUM(F147:F148)</f>
        <v>0</v>
      </c>
      <c r="G149" s="195">
        <f>(F149+D149)-E149</f>
        <v>0</v>
      </c>
      <c r="H149" s="269"/>
    </row>
    <row r="150" spans="1:8" ht="18.5" x14ac:dyDescent="0.45">
      <c r="A150" s="266" t="s">
        <v>113</v>
      </c>
      <c r="B150" s="175"/>
      <c r="C150" s="175"/>
      <c r="D150" s="192"/>
      <c r="E150" s="168"/>
      <c r="F150" s="168"/>
      <c r="G150" s="191"/>
      <c r="H150" s="266"/>
    </row>
    <row r="151" spans="1:8" ht="18.5" x14ac:dyDescent="0.45">
      <c r="A151" s="140" t="s">
        <v>114</v>
      </c>
      <c r="B151" s="170"/>
      <c r="C151" s="170"/>
      <c r="D151" s="397"/>
      <c r="E151" s="147"/>
      <c r="F151" s="147"/>
      <c r="G151" s="192"/>
      <c r="H151" s="140"/>
    </row>
    <row r="152" spans="1:8" ht="18.5" x14ac:dyDescent="0.45">
      <c r="A152" s="170" t="s">
        <v>110</v>
      </c>
      <c r="B152" s="170" t="s">
        <v>111</v>
      </c>
      <c r="C152" s="170"/>
      <c r="D152" s="397"/>
      <c r="E152" s="147">
        <v>0</v>
      </c>
      <c r="F152" s="147">
        <v>0</v>
      </c>
      <c r="G152" s="192"/>
      <c r="H152" s="140"/>
    </row>
    <row r="153" spans="1:8" ht="18.5" x14ac:dyDescent="0.45">
      <c r="A153" s="170" t="s">
        <v>110</v>
      </c>
      <c r="B153" s="170" t="s">
        <v>111</v>
      </c>
      <c r="C153" s="170"/>
      <c r="D153" s="397"/>
      <c r="E153" s="147">
        <v>0</v>
      </c>
      <c r="F153" s="147">
        <v>0</v>
      </c>
      <c r="G153" s="192"/>
      <c r="H153" s="140"/>
    </row>
    <row r="154" spans="1:8" ht="18.5" x14ac:dyDescent="0.45">
      <c r="A154" s="309" t="s">
        <v>115</v>
      </c>
      <c r="B154" s="292"/>
      <c r="C154" s="292"/>
      <c r="D154" s="398">
        <f>'Progress report 2025'!G154</f>
        <v>0</v>
      </c>
      <c r="E154" s="296">
        <f>SUM(E152:E153)</f>
        <v>0</v>
      </c>
      <c r="F154" s="296">
        <f>SUM(F152:F153)</f>
        <v>0</v>
      </c>
      <c r="G154" s="293">
        <f>(F154+D154)-E154</f>
        <v>0</v>
      </c>
      <c r="H154" s="294"/>
    </row>
    <row r="155" spans="1:8" ht="18.5" x14ac:dyDescent="0.45">
      <c r="A155" s="140" t="s">
        <v>116</v>
      </c>
      <c r="B155" s="170"/>
      <c r="C155" s="170"/>
      <c r="D155" s="397"/>
      <c r="E155" s="147"/>
      <c r="F155" s="147"/>
      <c r="G155" s="192"/>
      <c r="H155" s="140"/>
    </row>
    <row r="156" spans="1:8" ht="18.5" x14ac:dyDescent="0.45">
      <c r="A156" s="170" t="s">
        <v>110</v>
      </c>
      <c r="B156" s="170" t="s">
        <v>111</v>
      </c>
      <c r="C156" s="170"/>
      <c r="D156" s="397"/>
      <c r="E156" s="147">
        <v>0</v>
      </c>
      <c r="F156" s="147">
        <v>0</v>
      </c>
      <c r="G156" s="192"/>
      <c r="H156" s="140"/>
    </row>
    <row r="157" spans="1:8" ht="18.5" x14ac:dyDescent="0.45">
      <c r="A157" s="170" t="s">
        <v>110</v>
      </c>
      <c r="B157" s="170" t="s">
        <v>111</v>
      </c>
      <c r="C157" s="170"/>
      <c r="D157" s="397"/>
      <c r="E157" s="147">
        <v>0</v>
      </c>
      <c r="F157" s="147">
        <v>0</v>
      </c>
      <c r="G157" s="192"/>
      <c r="H157" s="140"/>
    </row>
    <row r="158" spans="1:8" ht="18.5" x14ac:dyDescent="0.45">
      <c r="A158" s="309" t="s">
        <v>117</v>
      </c>
      <c r="B158" s="292"/>
      <c r="C158" s="292"/>
      <c r="D158" s="398">
        <f>'Progress report 2025'!G158</f>
        <v>0</v>
      </c>
      <c r="E158" s="296">
        <f>SUM(E156:E157)</f>
        <v>0</v>
      </c>
      <c r="F158" s="296">
        <f>SUM(F156:F157)</f>
        <v>0</v>
      </c>
      <c r="G158" s="293">
        <f>(F158+D158)-E158</f>
        <v>0</v>
      </c>
      <c r="H158" s="294"/>
    </row>
    <row r="159" spans="1:8" ht="18.5" x14ac:dyDescent="0.45">
      <c r="A159" s="140" t="s">
        <v>118</v>
      </c>
      <c r="B159" s="170"/>
      <c r="C159" s="170"/>
      <c r="D159" s="397"/>
      <c r="E159" s="147"/>
      <c r="F159" s="147"/>
      <c r="G159" s="192"/>
      <c r="H159" s="140"/>
    </row>
    <row r="160" spans="1:8" ht="18.5" x14ac:dyDescent="0.45">
      <c r="A160" s="170" t="s">
        <v>110</v>
      </c>
      <c r="B160" s="170" t="s">
        <v>111</v>
      </c>
      <c r="C160" s="170"/>
      <c r="D160" s="397"/>
      <c r="E160" s="147">
        <v>0</v>
      </c>
      <c r="F160" s="147">
        <v>0</v>
      </c>
      <c r="G160" s="192"/>
      <c r="H160" s="140"/>
    </row>
    <row r="161" spans="1:848" ht="18.5" x14ac:dyDescent="0.45">
      <c r="A161" s="170" t="s">
        <v>110</v>
      </c>
      <c r="B161" s="170" t="s">
        <v>111</v>
      </c>
      <c r="C161" s="170"/>
      <c r="D161" s="397"/>
      <c r="E161" s="147">
        <v>0</v>
      </c>
      <c r="F161" s="147">
        <v>0</v>
      </c>
      <c r="G161" s="192"/>
      <c r="H161" s="140"/>
    </row>
    <row r="162" spans="1:848" ht="18.5" x14ac:dyDescent="0.45">
      <c r="A162" s="309" t="s">
        <v>119</v>
      </c>
      <c r="B162" s="292"/>
      <c r="C162" s="292"/>
      <c r="D162" s="398">
        <f>'Progress report 2025'!G162</f>
        <v>0</v>
      </c>
      <c r="E162" s="296">
        <f>SUM(E160:E161)</f>
        <v>0</v>
      </c>
      <c r="F162" s="296">
        <f>SUM(F160:F161)</f>
        <v>0</v>
      </c>
      <c r="G162" s="293">
        <f>(F162+D162)-E162</f>
        <v>0</v>
      </c>
      <c r="H162" s="294"/>
    </row>
    <row r="163" spans="1:848" ht="18.5" x14ac:dyDescent="0.45">
      <c r="A163" s="140" t="s">
        <v>120</v>
      </c>
      <c r="B163" s="170"/>
      <c r="C163" s="170"/>
      <c r="D163" s="397"/>
      <c r="E163" s="147"/>
      <c r="F163" s="147"/>
      <c r="G163" s="192"/>
      <c r="H163" s="140"/>
    </row>
    <row r="164" spans="1:848" ht="18.5" x14ac:dyDescent="0.45">
      <c r="A164" s="170" t="s">
        <v>110</v>
      </c>
      <c r="B164" s="170" t="s">
        <v>111</v>
      </c>
      <c r="C164" s="170"/>
      <c r="D164" s="397"/>
      <c r="E164" s="147">
        <v>0</v>
      </c>
      <c r="F164" s="147">
        <v>0</v>
      </c>
      <c r="G164" s="192"/>
      <c r="H164" s="140"/>
    </row>
    <row r="165" spans="1:848" ht="18.5" x14ac:dyDescent="0.45">
      <c r="A165" s="170" t="s">
        <v>110</v>
      </c>
      <c r="B165" s="170" t="s">
        <v>111</v>
      </c>
      <c r="C165" s="170"/>
      <c r="D165" s="397"/>
      <c r="E165" s="147">
        <v>0</v>
      </c>
      <c r="F165" s="147">
        <v>0</v>
      </c>
      <c r="G165" s="192"/>
      <c r="H165" s="140"/>
    </row>
    <row r="166" spans="1:848" ht="18.5" x14ac:dyDescent="0.45">
      <c r="A166" s="309" t="s">
        <v>121</v>
      </c>
      <c r="B166" s="292"/>
      <c r="C166" s="292"/>
      <c r="D166" s="398">
        <f>'Progress report 2025'!G166</f>
        <v>0</v>
      </c>
      <c r="E166" s="296">
        <f>SUM(E164:E165)</f>
        <v>0</v>
      </c>
      <c r="F166" s="296">
        <f>SUM(F164:F165)</f>
        <v>0</v>
      </c>
      <c r="G166" s="293">
        <f>(F166+D166)-E166</f>
        <v>0</v>
      </c>
      <c r="H166" s="294"/>
    </row>
    <row r="167" spans="1:848" ht="18.5" x14ac:dyDescent="0.45">
      <c r="A167" s="140" t="s">
        <v>122</v>
      </c>
      <c r="B167" s="170"/>
      <c r="C167" s="170"/>
      <c r="D167" s="397"/>
      <c r="E167" s="147"/>
      <c r="F167" s="147"/>
      <c r="G167" s="192"/>
      <c r="H167" s="140"/>
    </row>
    <row r="168" spans="1:848" ht="18.5" x14ac:dyDescent="0.45">
      <c r="A168" s="170" t="s">
        <v>110</v>
      </c>
      <c r="B168" s="170" t="s">
        <v>111</v>
      </c>
      <c r="C168" s="170"/>
      <c r="D168" s="397"/>
      <c r="E168" s="147">
        <v>0</v>
      </c>
      <c r="F168" s="147">
        <v>0</v>
      </c>
      <c r="G168" s="192"/>
      <c r="H168" s="140"/>
    </row>
    <row r="169" spans="1:848" ht="18.5" x14ac:dyDescent="0.45">
      <c r="A169" s="170" t="s">
        <v>110</v>
      </c>
      <c r="B169" s="170" t="s">
        <v>111</v>
      </c>
      <c r="C169" s="170"/>
      <c r="D169" s="397"/>
      <c r="E169" s="147">
        <v>0</v>
      </c>
      <c r="F169" s="147">
        <v>0</v>
      </c>
      <c r="G169" s="192"/>
      <c r="H169" s="140"/>
    </row>
    <row r="170" spans="1:848" ht="24.75" customHeight="1" x14ac:dyDescent="0.45">
      <c r="A170" s="309" t="s">
        <v>123</v>
      </c>
      <c r="B170" s="292"/>
      <c r="C170" s="292"/>
      <c r="D170" s="398">
        <f>'Progress report 2025'!G170</f>
        <v>0</v>
      </c>
      <c r="E170" s="296">
        <f>SUM(E168:E169)</f>
        <v>0</v>
      </c>
      <c r="F170" s="296">
        <f>SUM(F168:F169)</f>
        <v>0</v>
      </c>
      <c r="G170" s="293">
        <f>(F170+D170)-E170</f>
        <v>0</v>
      </c>
      <c r="H170" s="294"/>
    </row>
    <row r="171" spans="1:848" ht="18.5" x14ac:dyDescent="0.45">
      <c r="A171" s="265" t="s">
        <v>205</v>
      </c>
      <c r="B171" s="175"/>
      <c r="C171" s="175"/>
      <c r="D171" s="402"/>
      <c r="E171" s="168"/>
      <c r="F171" s="168"/>
      <c r="G171" s="191"/>
      <c r="H171" s="266"/>
    </row>
    <row r="172" spans="1:848" ht="18.5" x14ac:dyDescent="0.45">
      <c r="A172" s="142" t="s">
        <v>125</v>
      </c>
      <c r="B172" s="171"/>
      <c r="C172" s="171"/>
      <c r="D172" s="399"/>
      <c r="E172" s="149"/>
      <c r="F172" s="149"/>
      <c r="G172" s="194"/>
      <c r="H172" s="142"/>
    </row>
    <row r="173" spans="1:848" s="9" customFormat="1" ht="18.5" x14ac:dyDescent="0.45">
      <c r="A173" s="171" t="s">
        <v>110</v>
      </c>
      <c r="B173" s="171" t="s">
        <v>111</v>
      </c>
      <c r="C173" s="171"/>
      <c r="D173" s="399"/>
      <c r="E173" s="149">
        <v>0</v>
      </c>
      <c r="F173" s="149">
        <v>0</v>
      </c>
      <c r="G173" s="194"/>
      <c r="H173" s="142"/>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row>
    <row r="174" spans="1:848" ht="18.5" x14ac:dyDescent="0.45">
      <c r="A174" s="171" t="s">
        <v>110</v>
      </c>
      <c r="B174" s="171" t="s">
        <v>111</v>
      </c>
      <c r="C174" s="171"/>
      <c r="D174" s="399"/>
      <c r="E174" s="149">
        <v>0</v>
      </c>
      <c r="F174" s="149">
        <v>0</v>
      </c>
      <c r="G174" s="194"/>
      <c r="H174" s="142"/>
    </row>
    <row r="175" spans="1:848" s="124" customFormat="1" ht="18.5" x14ac:dyDescent="0.45">
      <c r="A175" s="255" t="s">
        <v>126</v>
      </c>
      <c r="B175" s="316"/>
      <c r="C175" s="316"/>
      <c r="D175" s="405">
        <f>'Progress report 2025'!G175</f>
        <v>0</v>
      </c>
      <c r="E175" s="256">
        <f>SUM(E173:E174)</f>
        <v>0</v>
      </c>
      <c r="F175" s="256">
        <f>SUM(F173:F174)</f>
        <v>0</v>
      </c>
      <c r="G175" s="297">
        <f>(F175+D175)-E175</f>
        <v>0</v>
      </c>
      <c r="H175" s="317"/>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row>
    <row r="176" spans="1:848" s="124" customFormat="1" ht="18.5" x14ac:dyDescent="0.45">
      <c r="A176" s="142" t="s">
        <v>127</v>
      </c>
      <c r="B176" s="171"/>
      <c r="C176" s="171"/>
      <c r="D176" s="399"/>
      <c r="E176" s="149"/>
      <c r="F176" s="149"/>
      <c r="G176" s="194"/>
      <c r="H176" s="142"/>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row>
    <row r="177" spans="1:848" s="2" customFormat="1" ht="18.5" x14ac:dyDescent="0.45">
      <c r="A177" s="171" t="s">
        <v>110</v>
      </c>
      <c r="B177" s="171" t="s">
        <v>111</v>
      </c>
      <c r="C177" s="171"/>
      <c r="D177" s="399"/>
      <c r="E177" s="149">
        <v>0</v>
      </c>
      <c r="F177" s="149">
        <v>0</v>
      </c>
      <c r="G177" s="194"/>
      <c r="H177" s="142"/>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row>
    <row r="178" spans="1:848" s="114" customFormat="1" ht="18.5" x14ac:dyDescent="0.45">
      <c r="A178" s="171" t="s">
        <v>110</v>
      </c>
      <c r="B178" s="171" t="s">
        <v>111</v>
      </c>
      <c r="C178" s="171"/>
      <c r="D178" s="399"/>
      <c r="E178" s="149">
        <v>0</v>
      </c>
      <c r="F178" s="149">
        <v>0</v>
      </c>
      <c r="G178" s="194"/>
      <c r="H178" s="142"/>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row>
    <row r="179" spans="1:848" s="114" customFormat="1" ht="18.5" x14ac:dyDescent="0.45">
      <c r="A179" s="255" t="s">
        <v>128</v>
      </c>
      <c r="B179" s="316"/>
      <c r="C179" s="316"/>
      <c r="D179" s="405">
        <f>'Progress report 2025'!G179</f>
        <v>0</v>
      </c>
      <c r="E179" s="256">
        <f>SUM(E177:E178)</f>
        <v>0</v>
      </c>
      <c r="F179" s="256">
        <f>SUM(F177:F178)</f>
        <v>0</v>
      </c>
      <c r="G179" s="297">
        <f>(F179+D179)-E179</f>
        <v>0</v>
      </c>
      <c r="H179" s="317"/>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row>
    <row r="180" spans="1:848" s="114" customFormat="1" ht="18.5" x14ac:dyDescent="0.45">
      <c r="A180" s="142" t="s">
        <v>129</v>
      </c>
      <c r="B180" s="171"/>
      <c r="C180" s="171"/>
      <c r="D180" s="399"/>
      <c r="E180" s="149"/>
      <c r="F180" s="149"/>
      <c r="G180" s="194"/>
      <c r="H180" s="142"/>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row>
    <row r="181" spans="1:848" s="125" customFormat="1" ht="18.5" x14ac:dyDescent="0.45">
      <c r="A181" s="171" t="s">
        <v>110</v>
      </c>
      <c r="B181" s="171" t="s">
        <v>111</v>
      </c>
      <c r="C181" s="171"/>
      <c r="D181" s="399"/>
      <c r="E181" s="149">
        <v>0</v>
      </c>
      <c r="F181" s="149">
        <v>0</v>
      </c>
      <c r="G181" s="194"/>
      <c r="H181" s="142"/>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row>
    <row r="182" spans="1:848" s="124" customFormat="1" ht="18.5" x14ac:dyDescent="0.45">
      <c r="A182" s="171" t="s">
        <v>110</v>
      </c>
      <c r="B182" s="171" t="s">
        <v>111</v>
      </c>
      <c r="C182" s="171"/>
      <c r="D182" s="399"/>
      <c r="E182" s="149">
        <v>0</v>
      </c>
      <c r="F182" s="149">
        <v>0</v>
      </c>
      <c r="G182" s="194"/>
      <c r="H182" s="14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row>
    <row r="183" spans="1:848" s="2" customFormat="1" ht="18.5" x14ac:dyDescent="0.45">
      <c r="A183" s="255" t="s">
        <v>130</v>
      </c>
      <c r="B183" s="316"/>
      <c r="C183" s="316"/>
      <c r="D183" s="405">
        <f>'Progress report 2025'!G183</f>
        <v>0</v>
      </c>
      <c r="E183" s="256">
        <f>SUM(E181:E182)</f>
        <v>0</v>
      </c>
      <c r="F183" s="256">
        <f>SUM(F181:F182)</f>
        <v>0</v>
      </c>
      <c r="G183" s="297">
        <f>(F183+D183)-E183</f>
        <v>0</v>
      </c>
      <c r="H183" s="317"/>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row>
    <row r="184" spans="1:848" s="2" customFormat="1" ht="18.5" x14ac:dyDescent="0.45">
      <c r="A184" s="250" t="s">
        <v>131</v>
      </c>
      <c r="B184" s="178"/>
      <c r="C184" s="178"/>
      <c r="D184" s="410">
        <f>'Progress report 2025'!G184</f>
        <v>0</v>
      </c>
      <c r="E184" s="251">
        <f>E149+E154+E158+E162+E166+E170+E175+E179+E183</f>
        <v>0</v>
      </c>
      <c r="F184" s="251">
        <f>F149+F154+F158+F162+F166+F170+F175+F179+F183</f>
        <v>0</v>
      </c>
      <c r="G184" s="393">
        <f>(F184+D184)-E184</f>
        <v>0</v>
      </c>
      <c r="H184" s="250"/>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row>
    <row r="185" spans="1:848" s="123" customFormat="1" ht="21" x14ac:dyDescent="0.5">
      <c r="A185" s="271" t="s">
        <v>132</v>
      </c>
      <c r="B185" s="181"/>
      <c r="C185" s="181"/>
      <c r="D185" s="395"/>
      <c r="E185" s="167"/>
      <c r="F185" s="167"/>
      <c r="G185" s="273"/>
      <c r="H185" s="272"/>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row>
    <row r="186" spans="1:848" s="123" customFormat="1" ht="18.5" x14ac:dyDescent="0.45">
      <c r="A186" s="140" t="s">
        <v>133</v>
      </c>
      <c r="B186" s="170"/>
      <c r="C186" s="170"/>
      <c r="D186" s="397"/>
      <c r="E186" s="147"/>
      <c r="F186" s="147"/>
      <c r="G186" s="191"/>
      <c r="H186" s="140"/>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row>
    <row r="187" spans="1:848" ht="18.5" x14ac:dyDescent="0.45">
      <c r="A187" s="170" t="s">
        <v>134</v>
      </c>
      <c r="B187" s="170" t="s">
        <v>135</v>
      </c>
      <c r="C187" s="170"/>
      <c r="D187" s="397"/>
      <c r="E187" s="147">
        <v>0</v>
      </c>
      <c r="F187" s="147">
        <v>0</v>
      </c>
      <c r="G187" s="191"/>
      <c r="H187" s="140"/>
    </row>
    <row r="188" spans="1:848" ht="18.5" x14ac:dyDescent="0.45">
      <c r="A188" s="170" t="s">
        <v>134</v>
      </c>
      <c r="B188" s="170" t="s">
        <v>135</v>
      </c>
      <c r="C188" s="170"/>
      <c r="D188" s="397"/>
      <c r="E188" s="147">
        <v>0</v>
      </c>
      <c r="F188" s="147">
        <v>0</v>
      </c>
      <c r="G188" s="191"/>
      <c r="H188" s="140"/>
    </row>
    <row r="189" spans="1:848" s="121" customFormat="1" ht="18.5" x14ac:dyDescent="0.45">
      <c r="A189" s="309" t="s">
        <v>136</v>
      </c>
      <c r="B189" s="292"/>
      <c r="C189" s="292"/>
      <c r="D189" s="398">
        <f>'Progress report 2025'!G189</f>
        <v>0</v>
      </c>
      <c r="E189" s="296">
        <f>SUM(E187:E188)</f>
        <v>0</v>
      </c>
      <c r="F189" s="296">
        <f>SUM(F187:F188)</f>
        <v>0</v>
      </c>
      <c r="G189" s="293">
        <f>(F189+D189)-E189</f>
        <v>0</v>
      </c>
      <c r="H189" s="294"/>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row>
    <row r="190" spans="1:848" s="121" customFormat="1" ht="18.5" x14ac:dyDescent="0.45">
      <c r="A190" s="140" t="s">
        <v>137</v>
      </c>
      <c r="B190" s="170"/>
      <c r="C190" s="170"/>
      <c r="D190" s="397"/>
      <c r="E190" s="148"/>
      <c r="F190" s="148"/>
      <c r="G190" s="192"/>
      <c r="H190" s="14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row>
    <row r="191" spans="1:848" ht="18.5" x14ac:dyDescent="0.45">
      <c r="A191" s="170" t="s">
        <v>134</v>
      </c>
      <c r="B191" s="170" t="s">
        <v>135</v>
      </c>
      <c r="C191" s="170"/>
      <c r="D191" s="397"/>
      <c r="E191" s="147">
        <v>0</v>
      </c>
      <c r="F191" s="147">
        <v>0</v>
      </c>
      <c r="G191" s="192"/>
      <c r="H191" s="140"/>
    </row>
    <row r="192" spans="1:848" ht="18.5" x14ac:dyDescent="0.45">
      <c r="A192" s="170" t="s">
        <v>134</v>
      </c>
      <c r="B192" s="170" t="s">
        <v>135</v>
      </c>
      <c r="C192" s="170"/>
      <c r="D192" s="397"/>
      <c r="E192" s="147">
        <v>0</v>
      </c>
      <c r="F192" s="147">
        <v>0</v>
      </c>
      <c r="G192" s="192"/>
      <c r="H192" s="140"/>
    </row>
    <row r="193" spans="1:848" s="121" customFormat="1" ht="18.5" x14ac:dyDescent="0.45">
      <c r="A193" s="309" t="s">
        <v>138</v>
      </c>
      <c r="B193" s="292"/>
      <c r="C193" s="292"/>
      <c r="D193" s="398">
        <f>'Progress report 2025'!G193</f>
        <v>0</v>
      </c>
      <c r="E193" s="296">
        <f>SUM(E191:E192)</f>
        <v>0</v>
      </c>
      <c r="F193" s="296">
        <f>SUM(F191:F192)</f>
        <v>0</v>
      </c>
      <c r="G193" s="293">
        <f>(F193+D193)-E193</f>
        <v>0</v>
      </c>
      <c r="H193" s="294"/>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row>
    <row r="194" spans="1:848" s="121" customFormat="1" ht="18.5" x14ac:dyDescent="0.45">
      <c r="A194" s="140" t="s">
        <v>139</v>
      </c>
      <c r="B194" s="170"/>
      <c r="C194" s="170"/>
      <c r="D194" s="397"/>
      <c r="E194" s="148"/>
      <c r="F194" s="148"/>
      <c r="G194" s="192"/>
      <c r="H194" s="140"/>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row>
    <row r="195" spans="1:848" ht="18.5" x14ac:dyDescent="0.45">
      <c r="A195" s="170" t="s">
        <v>134</v>
      </c>
      <c r="B195" s="170" t="s">
        <v>135</v>
      </c>
      <c r="C195" s="170"/>
      <c r="D195" s="397"/>
      <c r="E195" s="147">
        <v>0</v>
      </c>
      <c r="F195" s="147">
        <v>0</v>
      </c>
      <c r="G195" s="192"/>
      <c r="H195" s="140"/>
    </row>
    <row r="196" spans="1:848" ht="18.5" x14ac:dyDescent="0.45">
      <c r="A196" s="170" t="s">
        <v>134</v>
      </c>
      <c r="B196" s="170" t="s">
        <v>135</v>
      </c>
      <c r="C196" s="170"/>
      <c r="D196" s="397"/>
      <c r="E196" s="147">
        <v>0</v>
      </c>
      <c r="F196" s="147">
        <v>0</v>
      </c>
      <c r="G196" s="192"/>
      <c r="H196" s="140"/>
    </row>
    <row r="197" spans="1:848" s="121" customFormat="1" ht="18.5" x14ac:dyDescent="0.45">
      <c r="A197" s="309" t="s">
        <v>140</v>
      </c>
      <c r="B197" s="292"/>
      <c r="C197" s="292"/>
      <c r="D197" s="398">
        <f>'Progress report 2025'!G197</f>
        <v>0</v>
      </c>
      <c r="E197" s="296">
        <f>SUM(E195:E196)</f>
        <v>0</v>
      </c>
      <c r="F197" s="296">
        <f>SUM(F195:F196)</f>
        <v>0</v>
      </c>
      <c r="G197" s="293">
        <f>(F197+D197)-E197</f>
        <v>0</v>
      </c>
      <c r="H197" s="294"/>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row>
    <row r="198" spans="1:848" s="121" customFormat="1" ht="18.5" x14ac:dyDescent="0.45">
      <c r="A198" s="140" t="s">
        <v>141</v>
      </c>
      <c r="B198" s="170"/>
      <c r="C198" s="170"/>
      <c r="D198" s="397"/>
      <c r="E198" s="148"/>
      <c r="F198" s="148"/>
      <c r="G198" s="192"/>
      <c r="H198" s="140"/>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row>
    <row r="199" spans="1:848" ht="18.5" x14ac:dyDescent="0.45">
      <c r="A199" s="170" t="s">
        <v>134</v>
      </c>
      <c r="B199" s="170" t="s">
        <v>135</v>
      </c>
      <c r="C199" s="170"/>
      <c r="D199" s="397"/>
      <c r="E199" s="147">
        <v>0</v>
      </c>
      <c r="F199" s="147">
        <v>0</v>
      </c>
      <c r="G199" s="192"/>
      <c r="H199" s="140"/>
    </row>
    <row r="200" spans="1:848" ht="18.5" x14ac:dyDescent="0.45">
      <c r="A200" s="170" t="s">
        <v>134</v>
      </c>
      <c r="B200" s="170" t="s">
        <v>135</v>
      </c>
      <c r="C200" s="170"/>
      <c r="D200" s="397"/>
      <c r="E200" s="147">
        <v>0</v>
      </c>
      <c r="F200" s="147">
        <v>0</v>
      </c>
      <c r="G200" s="192"/>
      <c r="H200" s="140"/>
    </row>
    <row r="201" spans="1:848" s="121" customFormat="1" ht="18.5" x14ac:dyDescent="0.45">
      <c r="A201" s="309" t="s">
        <v>142</v>
      </c>
      <c r="B201" s="292"/>
      <c r="C201" s="292"/>
      <c r="D201" s="398">
        <f>'Progress report 2025'!G201</f>
        <v>0</v>
      </c>
      <c r="E201" s="296">
        <f>SUM(E199:E200)</f>
        <v>0</v>
      </c>
      <c r="F201" s="296">
        <f>SUM(F199:F200)</f>
        <v>0</v>
      </c>
      <c r="G201" s="293">
        <f>(F201+D201)-E201</f>
        <v>0</v>
      </c>
      <c r="H201" s="294"/>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row>
    <row r="202" spans="1:848" s="121" customFormat="1" ht="18.5" x14ac:dyDescent="0.45">
      <c r="A202" s="140" t="s">
        <v>143</v>
      </c>
      <c r="B202" s="170"/>
      <c r="C202" s="170"/>
      <c r="D202" s="397"/>
      <c r="E202" s="148"/>
      <c r="F202" s="148"/>
      <c r="G202" s="192"/>
      <c r="H202" s="140"/>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row>
    <row r="203" spans="1:848" ht="18.5" x14ac:dyDescent="0.45">
      <c r="A203" s="170" t="s">
        <v>134</v>
      </c>
      <c r="B203" s="170" t="s">
        <v>135</v>
      </c>
      <c r="C203" s="170"/>
      <c r="D203" s="397"/>
      <c r="E203" s="147">
        <v>0</v>
      </c>
      <c r="F203" s="147">
        <v>0</v>
      </c>
      <c r="G203" s="192"/>
      <c r="H203" s="140"/>
    </row>
    <row r="204" spans="1:848" s="2" customFormat="1" ht="18.5" x14ac:dyDescent="0.45">
      <c r="A204" s="170" t="s">
        <v>134</v>
      </c>
      <c r="B204" s="170" t="s">
        <v>135</v>
      </c>
      <c r="C204" s="170"/>
      <c r="D204" s="397"/>
      <c r="E204" s="147">
        <v>0</v>
      </c>
      <c r="F204" s="147">
        <v>0</v>
      </c>
      <c r="G204" s="192"/>
      <c r="H204" s="140"/>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row>
    <row r="205" spans="1:848" s="1" customFormat="1" ht="18.5" x14ac:dyDescent="0.45">
      <c r="A205" s="309" t="s">
        <v>144</v>
      </c>
      <c r="B205" s="292"/>
      <c r="C205" s="292"/>
      <c r="D205" s="398">
        <f>'Progress report 2025'!G205</f>
        <v>0</v>
      </c>
      <c r="E205" s="296">
        <f>SUM(E203:E204)</f>
        <v>0</v>
      </c>
      <c r="F205" s="296">
        <f>SUM(F203:F204)</f>
        <v>0</v>
      </c>
      <c r="G205" s="293">
        <f>(F205+D205)-E205</f>
        <v>0</v>
      </c>
      <c r="H205" s="294"/>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row>
    <row r="206" spans="1:848" s="123" customFormat="1" ht="18.5" x14ac:dyDescent="0.45">
      <c r="A206" s="250" t="s">
        <v>145</v>
      </c>
      <c r="B206" s="178"/>
      <c r="C206" s="178"/>
      <c r="D206" s="410">
        <f>'Progress report 2025'!G206</f>
        <v>0</v>
      </c>
      <c r="E206" s="251">
        <f>E189+E193+E197+E201+E205</f>
        <v>0</v>
      </c>
      <c r="F206" s="251">
        <f>F189+F193+F197+F201+F205</f>
        <v>0</v>
      </c>
      <c r="G206" s="393">
        <f>(F206+D206)-E206</f>
        <v>0</v>
      </c>
      <c r="H206" s="250"/>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row>
    <row r="207" spans="1:848" s="123" customFormat="1" ht="24.75" customHeight="1" x14ac:dyDescent="0.5">
      <c r="A207" s="274" t="s">
        <v>146</v>
      </c>
      <c r="B207" s="182"/>
      <c r="C207" s="182"/>
      <c r="D207" s="406"/>
      <c r="E207" s="152"/>
      <c r="F207" s="152"/>
      <c r="G207" s="275"/>
      <c r="H207" s="276"/>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row>
    <row r="208" spans="1:848" s="123" customFormat="1" ht="18.75" customHeight="1" x14ac:dyDescent="0.45">
      <c r="A208" s="269" t="s">
        <v>147</v>
      </c>
      <c r="B208" s="172"/>
      <c r="C208" s="172"/>
      <c r="D208" s="396"/>
      <c r="E208" s="166"/>
      <c r="F208" s="166"/>
      <c r="G208" s="263"/>
      <c r="H208" s="269"/>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row>
    <row r="209" spans="1:848" s="123" customFormat="1" ht="18.5" x14ac:dyDescent="0.45">
      <c r="A209" s="172" t="s">
        <v>148</v>
      </c>
      <c r="B209" s="172" t="s">
        <v>149</v>
      </c>
      <c r="C209" s="172"/>
      <c r="D209" s="396"/>
      <c r="E209" s="166">
        <v>0</v>
      </c>
      <c r="F209" s="166">
        <v>0</v>
      </c>
      <c r="G209" s="263"/>
      <c r="H209" s="26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row>
    <row r="210" spans="1:848" s="123" customFormat="1" ht="18.5" x14ac:dyDescent="0.45">
      <c r="A210" s="172" t="s">
        <v>148</v>
      </c>
      <c r="B210" s="172" t="s">
        <v>149</v>
      </c>
      <c r="C210" s="172"/>
      <c r="D210" s="396"/>
      <c r="E210" s="166">
        <v>0</v>
      </c>
      <c r="F210" s="166">
        <v>0</v>
      </c>
      <c r="G210" s="263"/>
      <c r="H210" s="269"/>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row>
    <row r="211" spans="1:848" s="123" customFormat="1" ht="24.75" customHeight="1" x14ac:dyDescent="0.45">
      <c r="A211" s="248" t="s">
        <v>150</v>
      </c>
      <c r="B211" s="172"/>
      <c r="C211" s="172"/>
      <c r="D211" s="396">
        <f>'Progress report 2025'!G211</f>
        <v>0</v>
      </c>
      <c r="E211" s="169">
        <f>SUM(E209:E210)</f>
        <v>0</v>
      </c>
      <c r="F211" s="169">
        <f>SUM(F209:F210)</f>
        <v>0</v>
      </c>
      <c r="G211" s="195">
        <f>(F211+D211)-E211</f>
        <v>0</v>
      </c>
      <c r="H211" s="269"/>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row>
    <row r="212" spans="1:848" s="123" customFormat="1" ht="18.5" x14ac:dyDescent="0.45">
      <c r="A212" s="140" t="s">
        <v>151</v>
      </c>
      <c r="B212" s="170"/>
      <c r="C212" s="170"/>
      <c r="D212" s="397"/>
      <c r="E212" s="168"/>
      <c r="F212" s="168"/>
      <c r="G212" s="191"/>
      <c r="H212" s="140"/>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row>
    <row r="213" spans="1:848" s="123" customFormat="1" ht="18.5" x14ac:dyDescent="0.45">
      <c r="A213" s="140" t="s">
        <v>152</v>
      </c>
      <c r="B213" s="170"/>
      <c r="C213" s="170"/>
      <c r="D213" s="397"/>
      <c r="E213" s="147"/>
      <c r="F213" s="147"/>
      <c r="G213" s="191"/>
      <c r="H213" s="140"/>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row>
    <row r="214" spans="1:848" s="123" customFormat="1" ht="18.5" x14ac:dyDescent="0.45">
      <c r="A214" s="170" t="s">
        <v>148</v>
      </c>
      <c r="B214" s="170" t="s">
        <v>149</v>
      </c>
      <c r="C214" s="170"/>
      <c r="D214" s="397"/>
      <c r="E214" s="147">
        <v>0</v>
      </c>
      <c r="F214" s="147">
        <v>0</v>
      </c>
      <c r="G214" s="191"/>
      <c r="H214" s="140"/>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row>
    <row r="215" spans="1:848" s="123" customFormat="1" ht="18.5" x14ac:dyDescent="0.45">
      <c r="A215" s="170" t="s">
        <v>148</v>
      </c>
      <c r="B215" s="170" t="s">
        <v>149</v>
      </c>
      <c r="C215" s="170"/>
      <c r="D215" s="397"/>
      <c r="E215" s="147">
        <v>0</v>
      </c>
      <c r="F215" s="147">
        <v>0</v>
      </c>
      <c r="G215" s="191"/>
      <c r="H215" s="140"/>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row>
    <row r="216" spans="1:848" s="123" customFormat="1" ht="18.5" x14ac:dyDescent="0.45">
      <c r="A216" s="309" t="s">
        <v>153</v>
      </c>
      <c r="B216" s="292"/>
      <c r="C216" s="292"/>
      <c r="D216" s="398">
        <f>'Progress report 2025'!G216</f>
        <v>0</v>
      </c>
      <c r="E216" s="296">
        <f>SUM(E214:E215)</f>
        <v>0</v>
      </c>
      <c r="F216" s="296">
        <f>SUM(F214:F215)</f>
        <v>0</v>
      </c>
      <c r="G216" s="293">
        <f>(F216+D216)-E216</f>
        <v>0</v>
      </c>
      <c r="H216" s="294"/>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row>
    <row r="217" spans="1:848" s="123" customFormat="1" ht="18.5" x14ac:dyDescent="0.45">
      <c r="A217" s="140" t="s">
        <v>154</v>
      </c>
      <c r="B217" s="170"/>
      <c r="C217" s="170"/>
      <c r="D217" s="397"/>
      <c r="E217" s="147"/>
      <c r="F217" s="147"/>
      <c r="G217" s="192"/>
      <c r="H217" s="140"/>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row>
    <row r="218" spans="1:848" s="123" customFormat="1" ht="18.5" x14ac:dyDescent="0.45">
      <c r="A218" s="170" t="s">
        <v>148</v>
      </c>
      <c r="B218" s="170" t="s">
        <v>149</v>
      </c>
      <c r="C218" s="170"/>
      <c r="D218" s="397"/>
      <c r="E218" s="147">
        <v>0</v>
      </c>
      <c r="F218" s="147">
        <v>0</v>
      </c>
      <c r="G218" s="192"/>
      <c r="H218" s="140"/>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row>
    <row r="219" spans="1:848" s="123" customFormat="1" ht="18.5" x14ac:dyDescent="0.45">
      <c r="A219" s="170" t="s">
        <v>148</v>
      </c>
      <c r="B219" s="170" t="s">
        <v>149</v>
      </c>
      <c r="C219" s="170"/>
      <c r="D219" s="397"/>
      <c r="E219" s="147">
        <v>0</v>
      </c>
      <c r="F219" s="147">
        <v>0</v>
      </c>
      <c r="G219" s="192"/>
      <c r="H219" s="140"/>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row>
    <row r="220" spans="1:848" s="123" customFormat="1" ht="18.5" x14ac:dyDescent="0.45">
      <c r="A220" s="309" t="s">
        <v>155</v>
      </c>
      <c r="B220" s="292"/>
      <c r="C220" s="292"/>
      <c r="D220" s="398">
        <f>'Progress report 2025'!G220</f>
        <v>0</v>
      </c>
      <c r="E220" s="296">
        <f>SUM(E218:E219)</f>
        <v>0</v>
      </c>
      <c r="F220" s="296">
        <f>SUM(F218:F219)</f>
        <v>0</v>
      </c>
      <c r="G220" s="293">
        <f>(F220+D220)-E220</f>
        <v>0</v>
      </c>
      <c r="H220" s="294"/>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row>
    <row r="221" spans="1:848" s="123" customFormat="1" ht="18.5" x14ac:dyDescent="0.45">
      <c r="A221" s="140" t="s">
        <v>156</v>
      </c>
      <c r="B221" s="170"/>
      <c r="C221" s="170"/>
      <c r="D221" s="397"/>
      <c r="E221" s="147"/>
      <c r="F221" s="147"/>
      <c r="G221" s="192"/>
      <c r="H221" s="140"/>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row>
    <row r="222" spans="1:848" s="123" customFormat="1" ht="18.5" x14ac:dyDescent="0.45">
      <c r="A222" s="170" t="s">
        <v>148</v>
      </c>
      <c r="B222" s="170" t="s">
        <v>149</v>
      </c>
      <c r="C222" s="170"/>
      <c r="D222" s="397"/>
      <c r="E222" s="147">
        <v>0</v>
      </c>
      <c r="F222" s="147">
        <v>0</v>
      </c>
      <c r="G222" s="192"/>
      <c r="H222" s="140"/>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row>
    <row r="223" spans="1:848" s="123" customFormat="1" ht="18.5" x14ac:dyDescent="0.45">
      <c r="A223" s="170" t="s">
        <v>148</v>
      </c>
      <c r="B223" s="170" t="s">
        <v>149</v>
      </c>
      <c r="C223" s="170"/>
      <c r="D223" s="397"/>
      <c r="E223" s="147">
        <v>0</v>
      </c>
      <c r="F223" s="147">
        <v>0</v>
      </c>
      <c r="G223" s="192"/>
      <c r="H223" s="140"/>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row>
    <row r="224" spans="1:848" s="123" customFormat="1" ht="18.5" x14ac:dyDescent="0.45">
      <c r="A224" s="309" t="s">
        <v>157</v>
      </c>
      <c r="B224" s="292"/>
      <c r="C224" s="292"/>
      <c r="D224" s="398">
        <f>'Progress report 2025'!G224</f>
        <v>0</v>
      </c>
      <c r="E224" s="296">
        <f>SUM(E222:E223)</f>
        <v>0</v>
      </c>
      <c r="F224" s="296">
        <f>SUM(F222:F223)</f>
        <v>0</v>
      </c>
      <c r="G224" s="293">
        <f>(F224+D224)-E224</f>
        <v>0</v>
      </c>
      <c r="H224" s="29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row>
    <row r="225" spans="1:848" s="123" customFormat="1" ht="18.5" x14ac:dyDescent="0.45">
      <c r="A225" s="140" t="s">
        <v>158</v>
      </c>
      <c r="B225" s="170"/>
      <c r="C225" s="170"/>
      <c r="D225" s="397"/>
      <c r="E225" s="147"/>
      <c r="F225" s="147"/>
      <c r="G225" s="192"/>
      <c r="H225" s="140"/>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row>
    <row r="226" spans="1:848" s="123" customFormat="1" ht="18.5" x14ac:dyDescent="0.45">
      <c r="A226" s="170" t="s">
        <v>148</v>
      </c>
      <c r="B226" s="170" t="s">
        <v>149</v>
      </c>
      <c r="C226" s="170"/>
      <c r="D226" s="397"/>
      <c r="E226" s="147">
        <v>0</v>
      </c>
      <c r="F226" s="147">
        <v>0</v>
      </c>
      <c r="G226" s="192"/>
      <c r="H226" s="140"/>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row>
    <row r="227" spans="1:848" s="123" customFormat="1" ht="18.5" x14ac:dyDescent="0.45">
      <c r="A227" s="170" t="s">
        <v>148</v>
      </c>
      <c r="B227" s="170" t="s">
        <v>149</v>
      </c>
      <c r="C227" s="170"/>
      <c r="D227" s="397"/>
      <c r="E227" s="147">
        <v>0</v>
      </c>
      <c r="F227" s="147">
        <v>0</v>
      </c>
      <c r="G227" s="192"/>
      <c r="H227" s="140"/>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row>
    <row r="228" spans="1:848" s="123" customFormat="1" ht="18.5" x14ac:dyDescent="0.45">
      <c r="A228" s="309" t="s">
        <v>159</v>
      </c>
      <c r="B228" s="292"/>
      <c r="C228" s="292"/>
      <c r="D228" s="398">
        <f>'Progress report 2025'!G228</f>
        <v>0</v>
      </c>
      <c r="E228" s="296">
        <f>SUM(E226:E227)</f>
        <v>0</v>
      </c>
      <c r="F228" s="296">
        <f>SUM(F226:F227)</f>
        <v>0</v>
      </c>
      <c r="G228" s="293">
        <f>(F228+D228)-E228</f>
        <v>0</v>
      </c>
      <c r="H228" s="294"/>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row>
    <row r="229" spans="1:848" s="123" customFormat="1" ht="18.5" x14ac:dyDescent="0.45">
      <c r="A229" s="140" t="s">
        <v>160</v>
      </c>
      <c r="B229" s="170"/>
      <c r="C229" s="170"/>
      <c r="D229" s="397"/>
      <c r="E229" s="147"/>
      <c r="F229" s="147"/>
      <c r="G229" s="192"/>
      <c r="H229" s="140"/>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row>
    <row r="230" spans="1:848" s="123" customFormat="1" ht="18.5" x14ac:dyDescent="0.45">
      <c r="A230" s="170" t="s">
        <v>148</v>
      </c>
      <c r="B230" s="170" t="s">
        <v>149</v>
      </c>
      <c r="C230" s="170"/>
      <c r="D230" s="397"/>
      <c r="E230" s="147">
        <v>0</v>
      </c>
      <c r="F230" s="147">
        <v>0</v>
      </c>
      <c r="G230" s="192"/>
      <c r="H230" s="14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row>
    <row r="231" spans="1:848" s="123" customFormat="1" ht="18.5" x14ac:dyDescent="0.45">
      <c r="A231" s="170" t="s">
        <v>148</v>
      </c>
      <c r="B231" s="170" t="s">
        <v>149</v>
      </c>
      <c r="C231" s="170"/>
      <c r="D231" s="397"/>
      <c r="E231" s="147">
        <v>0</v>
      </c>
      <c r="F231" s="147">
        <v>0</v>
      </c>
      <c r="G231" s="192"/>
      <c r="H231" s="140"/>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row>
    <row r="232" spans="1:848" s="123" customFormat="1" ht="18" customHeight="1" x14ac:dyDescent="0.45">
      <c r="A232" s="309" t="s">
        <v>161</v>
      </c>
      <c r="B232" s="292"/>
      <c r="C232" s="292"/>
      <c r="D232" s="398">
        <f>'Progress report 2025'!G232</f>
        <v>0</v>
      </c>
      <c r="E232" s="296">
        <f>SUM(E230:E231)</f>
        <v>0</v>
      </c>
      <c r="F232" s="296">
        <f>SUM(F230:F231)</f>
        <v>0</v>
      </c>
      <c r="G232" s="293">
        <f>(F232+D232)-E232</f>
        <v>0</v>
      </c>
      <c r="H232" s="294"/>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row>
    <row r="233" spans="1:848" s="123" customFormat="1" ht="18.5" x14ac:dyDescent="0.45">
      <c r="A233" s="142" t="s">
        <v>162</v>
      </c>
      <c r="B233" s="171"/>
      <c r="C233" s="171"/>
      <c r="D233" s="399"/>
      <c r="E233" s="150"/>
      <c r="F233" s="150"/>
      <c r="G233" s="193"/>
      <c r="H233" s="142"/>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row>
    <row r="234" spans="1:848" s="123" customFormat="1" ht="18.5" x14ac:dyDescent="0.45">
      <c r="A234" s="142" t="s">
        <v>163</v>
      </c>
      <c r="B234" s="171"/>
      <c r="C234" s="171"/>
      <c r="D234" s="399"/>
      <c r="E234" s="149"/>
      <c r="F234" s="149"/>
      <c r="G234" s="193"/>
      <c r="H234" s="142"/>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row>
    <row r="235" spans="1:848" s="123" customFormat="1" ht="18.5" x14ac:dyDescent="0.45">
      <c r="A235" s="171" t="s">
        <v>148</v>
      </c>
      <c r="B235" s="171" t="s">
        <v>149</v>
      </c>
      <c r="C235" s="171"/>
      <c r="D235" s="399"/>
      <c r="E235" s="149">
        <v>0</v>
      </c>
      <c r="F235" s="149">
        <v>0</v>
      </c>
      <c r="G235" s="193"/>
      <c r="H235" s="142"/>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row>
    <row r="236" spans="1:848" s="123" customFormat="1" ht="18.5" x14ac:dyDescent="0.45">
      <c r="A236" s="171" t="s">
        <v>148</v>
      </c>
      <c r="B236" s="171" t="s">
        <v>149</v>
      </c>
      <c r="C236" s="171"/>
      <c r="D236" s="399"/>
      <c r="E236" s="149">
        <v>0</v>
      </c>
      <c r="F236" s="149">
        <v>0</v>
      </c>
      <c r="G236" s="193"/>
      <c r="H236" s="142"/>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row>
    <row r="237" spans="1:848" s="123" customFormat="1" ht="18.5" x14ac:dyDescent="0.45">
      <c r="A237" s="255" t="s">
        <v>164</v>
      </c>
      <c r="B237" s="316"/>
      <c r="C237" s="316"/>
      <c r="D237" s="405">
        <f>'Progress report 2025'!G237</f>
        <v>0</v>
      </c>
      <c r="E237" s="256">
        <f>SUM(E235:E236)</f>
        <v>0</v>
      </c>
      <c r="F237" s="256">
        <f>SUM(F235:F236)</f>
        <v>0</v>
      </c>
      <c r="G237" s="297">
        <f>(F237+D237)-E237</f>
        <v>0</v>
      </c>
      <c r="H237" s="31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row>
    <row r="238" spans="1:848" s="123" customFormat="1" ht="18.5" x14ac:dyDescent="0.45">
      <c r="A238" s="142" t="s">
        <v>165</v>
      </c>
      <c r="B238" s="171"/>
      <c r="C238" s="171"/>
      <c r="D238" s="399"/>
      <c r="E238" s="149"/>
      <c r="F238" s="149"/>
      <c r="G238" s="194"/>
      <c r="H238" s="142"/>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row>
    <row r="239" spans="1:848" s="123" customFormat="1" ht="18.5" x14ac:dyDescent="0.45">
      <c r="A239" s="171" t="s">
        <v>148</v>
      </c>
      <c r="B239" s="171" t="s">
        <v>149</v>
      </c>
      <c r="C239" s="171"/>
      <c r="D239" s="399"/>
      <c r="E239" s="149">
        <v>0</v>
      </c>
      <c r="F239" s="149">
        <v>0</v>
      </c>
      <c r="G239" s="194"/>
      <c r="H239" s="142"/>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c r="AFP239"/>
    </row>
    <row r="240" spans="1:848" s="123" customFormat="1" ht="18.5" x14ac:dyDescent="0.45">
      <c r="A240" s="171" t="s">
        <v>148</v>
      </c>
      <c r="B240" s="171" t="s">
        <v>149</v>
      </c>
      <c r="C240" s="171"/>
      <c r="D240" s="399"/>
      <c r="E240" s="149">
        <v>0</v>
      </c>
      <c r="F240" s="149">
        <v>0</v>
      </c>
      <c r="G240" s="194"/>
      <c r="H240" s="142"/>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row>
    <row r="241" spans="1:848" s="123" customFormat="1" ht="18.5" x14ac:dyDescent="0.45">
      <c r="A241" s="255" t="s">
        <v>166</v>
      </c>
      <c r="B241" s="316"/>
      <c r="C241" s="316"/>
      <c r="D241" s="405">
        <f>'Progress report 2025'!G241</f>
        <v>0</v>
      </c>
      <c r="E241" s="256">
        <f>SUM(E239:E240)</f>
        <v>0</v>
      </c>
      <c r="F241" s="256">
        <f>SUM(F239:F240)</f>
        <v>0</v>
      </c>
      <c r="G241" s="297">
        <f>(F241+D241)-E241</f>
        <v>0</v>
      </c>
      <c r="H241" s="317"/>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c r="AFP241"/>
    </row>
    <row r="242" spans="1:848" s="123" customFormat="1" ht="18.5" x14ac:dyDescent="0.45">
      <c r="A242" s="142" t="s">
        <v>167</v>
      </c>
      <c r="B242" s="171"/>
      <c r="C242" s="171"/>
      <c r="D242" s="399"/>
      <c r="E242" s="149"/>
      <c r="F242" s="149"/>
      <c r="G242" s="194"/>
      <c r="H242" s="1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c r="AFP242"/>
    </row>
    <row r="243" spans="1:848" s="123" customFormat="1" ht="18.5" x14ac:dyDescent="0.45">
      <c r="A243" s="171" t="s">
        <v>148</v>
      </c>
      <c r="B243" s="171" t="s">
        <v>149</v>
      </c>
      <c r="C243" s="171"/>
      <c r="D243" s="399"/>
      <c r="E243" s="149">
        <v>0</v>
      </c>
      <c r="F243" s="149">
        <v>0</v>
      </c>
      <c r="G243" s="194"/>
      <c r="H243" s="142"/>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row>
    <row r="244" spans="1:848" s="123" customFormat="1" ht="18.5" x14ac:dyDescent="0.45">
      <c r="A244" s="171" t="s">
        <v>148</v>
      </c>
      <c r="B244" s="171" t="s">
        <v>149</v>
      </c>
      <c r="C244" s="171"/>
      <c r="D244" s="399"/>
      <c r="E244" s="149">
        <v>0</v>
      </c>
      <c r="F244" s="149">
        <v>0</v>
      </c>
      <c r="G244" s="194"/>
      <c r="H244" s="142"/>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row>
    <row r="245" spans="1:848" s="2" customFormat="1" ht="18.5" x14ac:dyDescent="0.45">
      <c r="A245" s="255" t="s">
        <v>168</v>
      </c>
      <c r="B245" s="316"/>
      <c r="C245" s="316"/>
      <c r="D245" s="405">
        <f>'Progress report 2025'!G245</f>
        <v>0</v>
      </c>
      <c r="E245" s="256">
        <f>SUM(E243:E244)</f>
        <v>0</v>
      </c>
      <c r="F245" s="256">
        <f>SUM(F243:F244)</f>
        <v>0</v>
      </c>
      <c r="G245" s="297">
        <f>(F245+D245)-E245</f>
        <v>0</v>
      </c>
      <c r="H245" s="317"/>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row>
    <row r="246" spans="1:848" s="2" customFormat="1" ht="18.5" x14ac:dyDescent="0.45">
      <c r="A246" s="250" t="s">
        <v>169</v>
      </c>
      <c r="B246" s="178"/>
      <c r="C246" s="178"/>
      <c r="D246" s="410">
        <f>'Progress report 2025'!G246</f>
        <v>0</v>
      </c>
      <c r="E246" s="251">
        <f>E211+E216+E220+E224+E228+E232+E237+E241+E245</f>
        <v>0</v>
      </c>
      <c r="F246" s="251">
        <f>F211+F216+F220+F224+F228+F232+F237+F241+F245</f>
        <v>0</v>
      </c>
      <c r="G246" s="393">
        <f>(F246+D246)-E246</f>
        <v>0</v>
      </c>
      <c r="H246" s="250"/>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row>
    <row r="247" spans="1:848" s="2" customFormat="1" ht="18.5" x14ac:dyDescent="0.45">
      <c r="A247" s="277"/>
      <c r="B247" s="187"/>
      <c r="C247" s="187"/>
      <c r="D247" s="414"/>
      <c r="E247" s="151"/>
      <c r="F247" s="151"/>
      <c r="G247" s="385"/>
      <c r="H247" s="27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row>
    <row r="248" spans="1:848" s="120" customFormat="1" ht="30" customHeight="1" x14ac:dyDescent="0.4">
      <c r="A248" s="278" t="s">
        <v>170</v>
      </c>
      <c r="B248" s="183"/>
      <c r="C248" s="183"/>
      <c r="D248" s="415">
        <f>'Progress report 2025'!G248</f>
        <v>0</v>
      </c>
      <c r="E248" s="390">
        <f>E64+E104+E144+E184+E206+E246</f>
        <v>0</v>
      </c>
      <c r="F248" s="390">
        <f>F64+F104+F144+F184+F206+F246</f>
        <v>0</v>
      </c>
      <c r="G248" s="417">
        <f>(F248+D248)-E248</f>
        <v>0</v>
      </c>
      <c r="H248" s="27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c r="AAB248"/>
      <c r="AAC248"/>
      <c r="AAD248"/>
      <c r="AAE248"/>
      <c r="AAF248"/>
      <c r="AAG248"/>
      <c r="AAH248"/>
      <c r="AAI248"/>
      <c r="AAJ248"/>
      <c r="AAK248"/>
      <c r="AAL248"/>
      <c r="AAM248"/>
      <c r="AAN248"/>
      <c r="AAO248"/>
      <c r="AAP248"/>
      <c r="AAQ248"/>
      <c r="AAR248"/>
      <c r="AAS248"/>
      <c r="AAT248"/>
      <c r="AAU248"/>
      <c r="AAV248"/>
      <c r="AAW248"/>
      <c r="AAX248"/>
      <c r="AAY248"/>
      <c r="AAZ248"/>
      <c r="ABA248"/>
      <c r="ABB248"/>
      <c r="ABC248"/>
      <c r="ABD248"/>
      <c r="ABE248"/>
      <c r="ABF248"/>
      <c r="ABG248"/>
      <c r="ABH248"/>
      <c r="ABI248"/>
      <c r="ABJ248"/>
      <c r="ABK248"/>
      <c r="ABL248"/>
      <c r="ABM248"/>
      <c r="ABN248"/>
      <c r="ABO248"/>
      <c r="ABP248"/>
      <c r="ABQ248"/>
      <c r="ABR248"/>
      <c r="ABS248"/>
      <c r="ABT248"/>
      <c r="ABU248"/>
      <c r="ABV248"/>
      <c r="ABW248"/>
      <c r="ABX248"/>
      <c r="ABY248"/>
      <c r="ABZ248"/>
      <c r="ACA248"/>
      <c r="ACB248"/>
      <c r="ACC248"/>
      <c r="ACD248"/>
      <c r="ACE248"/>
      <c r="ACF248"/>
      <c r="ACG248"/>
      <c r="ACH248"/>
      <c r="ACI248"/>
      <c r="ACJ248"/>
      <c r="ACK248"/>
      <c r="ACL248"/>
      <c r="ACM248"/>
      <c r="ACN248"/>
      <c r="ACO248"/>
      <c r="ACP248"/>
      <c r="ACQ248"/>
      <c r="ACR248"/>
      <c r="ACS248"/>
      <c r="ACT248"/>
      <c r="ACU248"/>
      <c r="ACV248"/>
      <c r="ACW248"/>
      <c r="ACX248"/>
      <c r="ACY248"/>
      <c r="ACZ248"/>
      <c r="ADA248"/>
      <c r="ADB248"/>
      <c r="ADC248"/>
      <c r="ADD248"/>
      <c r="ADE248"/>
      <c r="ADF248"/>
      <c r="ADG248"/>
      <c r="ADH248"/>
      <c r="ADI248"/>
      <c r="ADJ248"/>
      <c r="ADK248"/>
      <c r="ADL248"/>
      <c r="ADM248"/>
      <c r="ADN248"/>
      <c r="ADO248"/>
      <c r="ADP248"/>
      <c r="ADQ248"/>
      <c r="ADR248"/>
      <c r="ADS248"/>
      <c r="ADT248"/>
      <c r="ADU248"/>
      <c r="ADV248"/>
      <c r="ADW248"/>
      <c r="ADX248"/>
      <c r="ADY248"/>
      <c r="ADZ248"/>
      <c r="AEA248"/>
      <c r="AEB248"/>
      <c r="AEC248"/>
      <c r="AED248"/>
      <c r="AEE248"/>
      <c r="AEF248"/>
      <c r="AEG248"/>
      <c r="AEH248"/>
      <c r="AEI248"/>
      <c r="AEJ248"/>
      <c r="AEK248"/>
      <c r="AEL248"/>
      <c r="AEM248"/>
      <c r="AEN248"/>
      <c r="AEO248"/>
      <c r="AEP248"/>
      <c r="AEQ248"/>
      <c r="AER248"/>
      <c r="AES248"/>
      <c r="AET248"/>
      <c r="AEU248"/>
      <c r="AEV248"/>
      <c r="AEW248"/>
      <c r="AEX248"/>
      <c r="AEY248"/>
      <c r="AEZ248"/>
      <c r="AFA248"/>
      <c r="AFB248"/>
      <c r="AFC248"/>
      <c r="AFD248"/>
      <c r="AFE248"/>
      <c r="AFF248"/>
      <c r="AFG248"/>
      <c r="AFH248"/>
      <c r="AFI248"/>
      <c r="AFJ248"/>
      <c r="AFK248"/>
      <c r="AFL248"/>
      <c r="AFM248"/>
      <c r="AFN248"/>
      <c r="AFO248"/>
      <c r="AFP248"/>
    </row>
    <row r="249" spans="1:848" s="126" customFormat="1" ht="26" x14ac:dyDescent="0.4">
      <c r="A249" s="185" t="s">
        <v>171</v>
      </c>
      <c r="B249" s="184"/>
      <c r="C249" s="279"/>
      <c r="D249" s="407"/>
      <c r="E249" s="391">
        <f>E248*0.9</f>
        <v>0</v>
      </c>
      <c r="F249" s="391">
        <f>F248*0.9</f>
        <v>0</v>
      </c>
      <c r="G249" s="391"/>
      <c r="H249" s="207"/>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row>
    <row r="250" spans="1:848" ht="26" x14ac:dyDescent="0.6">
      <c r="A250" s="203" t="s">
        <v>172</v>
      </c>
      <c r="B250" s="280"/>
      <c r="C250" s="280"/>
      <c r="D250" s="416"/>
      <c r="E250" s="392">
        <f>E248*0.1</f>
        <v>0</v>
      </c>
      <c r="F250" s="392">
        <f>F248*0.1</f>
        <v>0</v>
      </c>
      <c r="G250" s="392"/>
      <c r="H250" s="208"/>
    </row>
    <row r="251" spans="1:848" x14ac:dyDescent="0.35">
      <c r="A251"/>
    </row>
    <row r="252" spans="1:848" s="121" customFormat="1" ht="205.5" customHeight="1" x14ac:dyDescent="0.35">
      <c r="A252"/>
      <c r="B252"/>
      <c r="C252"/>
      <c r="D252"/>
      <c r="E252" s="153"/>
      <c r="F252" s="127"/>
      <c r="G252" s="127"/>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row>
    <row r="253" spans="1:848" x14ac:dyDescent="0.35">
      <c r="A253"/>
    </row>
    <row r="254" spans="1:848" x14ac:dyDescent="0.35">
      <c r="A254"/>
    </row>
    <row r="255" spans="1:848" s="121" customFormat="1" ht="12" customHeight="1" x14ac:dyDescent="0.35">
      <c r="A255"/>
      <c r="B255"/>
      <c r="C255"/>
      <c r="D255"/>
      <c r="E255" s="153"/>
      <c r="F255" s="127"/>
      <c r="G255" s="127"/>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row>
    <row r="256" spans="1:848" ht="12" customHeight="1" x14ac:dyDescent="0.35">
      <c r="A256"/>
    </row>
    <row r="257" spans="1:848" ht="12" customHeight="1" x14ac:dyDescent="0.35">
      <c r="A257"/>
    </row>
    <row r="258" spans="1:848" s="121" customFormat="1" ht="12" customHeight="1" x14ac:dyDescent="0.35">
      <c r="A258"/>
      <c r="B258"/>
      <c r="C258"/>
      <c r="D258"/>
      <c r="E258" s="153"/>
      <c r="F258" s="127"/>
      <c r="G258" s="127"/>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row>
    <row r="259" spans="1:848" ht="12" customHeight="1" x14ac:dyDescent="0.35">
      <c r="A259"/>
    </row>
    <row r="260" spans="1:848" ht="12" customHeight="1" x14ac:dyDescent="0.35">
      <c r="A260"/>
    </row>
    <row r="261" spans="1:848" s="121" customFormat="1" ht="12" customHeight="1" x14ac:dyDescent="0.35">
      <c r="A261"/>
      <c r="B261"/>
      <c r="C261"/>
      <c r="D261"/>
      <c r="E261" s="153"/>
      <c r="F261" s="127"/>
      <c r="G261" s="127"/>
      <c r="H261"/>
    </row>
    <row r="262" spans="1:848" ht="14.25" customHeight="1" x14ac:dyDescent="0.35">
      <c r="A262"/>
    </row>
    <row r="263" spans="1:848" ht="19.5" customHeight="1" x14ac:dyDescent="0.35">
      <c r="A263"/>
    </row>
    <row r="264" spans="1:848" ht="20.25" customHeight="1" x14ac:dyDescent="0.35">
      <c r="A264"/>
    </row>
    <row r="265" spans="1:848" ht="24.75" customHeight="1" x14ac:dyDescent="0.35">
      <c r="A265"/>
    </row>
    <row r="266" spans="1:848" s="9" customFormat="1" ht="14.25" customHeight="1" x14ac:dyDescent="0.35">
      <c r="A266"/>
      <c r="B266"/>
      <c r="C266"/>
      <c r="D266"/>
      <c r="E266" s="153"/>
      <c r="F266" s="127"/>
      <c r="G266" s="127"/>
      <c r="H266"/>
    </row>
    <row r="267" spans="1:848" s="9" customFormat="1" ht="14.25" customHeight="1" x14ac:dyDescent="0.35">
      <c r="A267"/>
      <c r="B267"/>
      <c r="C267"/>
      <c r="D267"/>
      <c r="E267" s="153"/>
      <c r="F267" s="127"/>
      <c r="G267" s="127"/>
      <c r="H267"/>
    </row>
    <row r="268" spans="1:848" s="9" customFormat="1" ht="14.25" customHeight="1" x14ac:dyDescent="0.35">
      <c r="A268" s="137"/>
      <c r="B268"/>
      <c r="C268"/>
      <c r="D268"/>
      <c r="E268" s="153"/>
      <c r="F268" s="154"/>
      <c r="G268" s="127"/>
      <c r="H268"/>
    </row>
    <row r="269" spans="1:848" s="9" customFormat="1" ht="14.25" customHeight="1" x14ac:dyDescent="0.35">
      <c r="A269" s="137"/>
      <c r="B269"/>
      <c r="C269"/>
      <c r="D269"/>
      <c r="E269" s="153"/>
      <c r="F269" s="127"/>
      <c r="G269" s="127"/>
      <c r="H269"/>
    </row>
    <row r="270" spans="1:848" ht="22.5" customHeight="1" x14ac:dyDescent="0.35"/>
    <row r="271" spans="1:848" ht="18.75" customHeight="1" x14ac:dyDescent="0.35"/>
    <row r="272" spans="1:848" ht="21.75" customHeight="1" x14ac:dyDescent="0.35"/>
    <row r="273" ht="14.25" customHeight="1" x14ac:dyDescent="0.35"/>
    <row r="274" ht="14.25" customHeight="1" x14ac:dyDescent="0.35"/>
    <row r="275" ht="12.75" customHeight="1" x14ac:dyDescent="0.35"/>
    <row r="422" spans="1:8" s="11" customFormat="1" ht="18" x14ac:dyDescent="0.4">
      <c r="A422" s="137"/>
      <c r="B422"/>
      <c r="C422"/>
      <c r="D422"/>
      <c r="E422" s="153"/>
      <c r="F422" s="127"/>
      <c r="G422" s="127"/>
      <c r="H422"/>
    </row>
    <row r="1023" spans="2:8" x14ac:dyDescent="0.35">
      <c r="B1023" s="1"/>
      <c r="C1023" s="1"/>
      <c r="D1023" s="1"/>
      <c r="E1023" s="154"/>
      <c r="F1023" s="155"/>
    </row>
    <row r="1024" spans="2:8" x14ac:dyDescent="0.35">
      <c r="H1024" s="1"/>
    </row>
    <row r="1032" spans="2:7" x14ac:dyDescent="0.35">
      <c r="B1032" s="1"/>
      <c r="C1032" s="1"/>
      <c r="D1032" s="1"/>
      <c r="E1032" s="154"/>
      <c r="F1032" s="155"/>
    </row>
    <row r="1040" spans="2:7" x14ac:dyDescent="0.35">
      <c r="B1040" s="1"/>
      <c r="C1040" s="1"/>
      <c r="D1040" s="1"/>
      <c r="E1040" s="156"/>
      <c r="F1040" s="155"/>
      <c r="G1040" s="157"/>
    </row>
    <row r="1041" spans="2:8" x14ac:dyDescent="0.35">
      <c r="B1041" s="1"/>
      <c r="C1041" s="1"/>
      <c r="D1041" s="1"/>
      <c r="E1041" s="154"/>
      <c r="F1041" s="155"/>
    </row>
    <row r="1045" spans="2:8" x14ac:dyDescent="0.35">
      <c r="H1045" s="1"/>
    </row>
    <row r="1046" spans="2:8" x14ac:dyDescent="0.35">
      <c r="H1046" s="1"/>
    </row>
    <row r="1047" spans="2:8" x14ac:dyDescent="0.35">
      <c r="H1047" s="1"/>
    </row>
    <row r="1048" spans="2:8" x14ac:dyDescent="0.35">
      <c r="H1048" s="1"/>
    </row>
    <row r="1049" spans="2:8" x14ac:dyDescent="0.35">
      <c r="B1049" s="1"/>
      <c r="C1049" s="1"/>
      <c r="D1049" s="1"/>
      <c r="E1049" s="156"/>
      <c r="F1049" s="155"/>
      <c r="G1049" s="157"/>
      <c r="H1049" s="1"/>
    </row>
    <row r="1050" spans="2:8" x14ac:dyDescent="0.35">
      <c r="B1050" s="1"/>
      <c r="C1050" s="1"/>
      <c r="D1050" s="1"/>
      <c r="E1050" s="154"/>
      <c r="F1050" s="155"/>
      <c r="H1050" s="1"/>
    </row>
    <row r="1058" spans="2:8" x14ac:dyDescent="0.35">
      <c r="B1058" s="1"/>
      <c r="C1058" s="1"/>
      <c r="D1058" s="1"/>
      <c r="E1058" s="156"/>
      <c r="F1058" s="155"/>
      <c r="G1058" s="157"/>
    </row>
    <row r="1059" spans="2:8" x14ac:dyDescent="0.35">
      <c r="B1059" s="1"/>
      <c r="C1059" s="1"/>
      <c r="D1059" s="1"/>
      <c r="E1059" s="154"/>
      <c r="F1059" s="155"/>
    </row>
    <row r="1061" spans="2:8" x14ac:dyDescent="0.35">
      <c r="G1061" s="158"/>
      <c r="H1061" s="3"/>
    </row>
    <row r="1062" spans="2:8" x14ac:dyDescent="0.35">
      <c r="G1062" s="158"/>
      <c r="H1062" s="3"/>
    </row>
    <row r="1063" spans="2:8" x14ac:dyDescent="0.35">
      <c r="G1063" s="158"/>
      <c r="H1063" s="3"/>
    </row>
    <row r="1064" spans="2:8" x14ac:dyDescent="0.35">
      <c r="G1064" s="158"/>
      <c r="H1064" s="3"/>
    </row>
    <row r="1065" spans="2:8" x14ac:dyDescent="0.35">
      <c r="G1065" s="158"/>
      <c r="H1065" s="3"/>
    </row>
    <row r="1066" spans="2:8" x14ac:dyDescent="0.35">
      <c r="G1066" s="158"/>
      <c r="H1066" s="3"/>
    </row>
    <row r="1067" spans="2:8" x14ac:dyDescent="0.35">
      <c r="G1067" s="158"/>
      <c r="H1067" s="3"/>
    </row>
    <row r="1068" spans="2:8" x14ac:dyDescent="0.35">
      <c r="B1068" s="1"/>
      <c r="C1068" s="1"/>
      <c r="D1068" s="1"/>
      <c r="E1068" s="156"/>
      <c r="F1068" s="155"/>
      <c r="G1068" s="318"/>
      <c r="H1068" s="8"/>
    </row>
    <row r="1069" spans="2:8" x14ac:dyDescent="0.35">
      <c r="B1069" s="1"/>
      <c r="C1069" s="1"/>
      <c r="D1069" s="1"/>
      <c r="E1069" s="156"/>
      <c r="F1069" s="155"/>
    </row>
    <row r="1070" spans="2:8" x14ac:dyDescent="0.35">
      <c r="B1070" s="1"/>
      <c r="C1070" s="1"/>
      <c r="D1070" s="1"/>
      <c r="E1070" s="154"/>
      <c r="F1070" s="157"/>
    </row>
    <row r="1071" spans="2:8" x14ac:dyDescent="0.35">
      <c r="B1071" s="319"/>
      <c r="C1071" s="319"/>
      <c r="D1071" s="319"/>
      <c r="E1071" s="154"/>
      <c r="F1071" s="157"/>
    </row>
    <row r="1072" spans="2:8" x14ac:dyDescent="0.35">
      <c r="B1072" s="319"/>
      <c r="C1072" s="319"/>
      <c r="D1072" s="319"/>
      <c r="E1072" s="154"/>
      <c r="F1072" s="157"/>
    </row>
    <row r="1073" spans="2:8" x14ac:dyDescent="0.35">
      <c r="B1073" s="319"/>
      <c r="C1073" s="319"/>
      <c r="D1073" s="319"/>
      <c r="E1073" s="154"/>
      <c r="F1073" s="157"/>
    </row>
    <row r="1074" spans="2:8" x14ac:dyDescent="0.35">
      <c r="B1074" s="319"/>
      <c r="C1074" s="319"/>
      <c r="D1074" s="319"/>
      <c r="E1074" s="154"/>
      <c r="F1074" s="157"/>
    </row>
    <row r="1075" spans="2:8" x14ac:dyDescent="0.35">
      <c r="B1075" s="319"/>
      <c r="C1075" s="319"/>
      <c r="D1075" s="319"/>
      <c r="E1075" s="154"/>
      <c r="F1075" s="157"/>
    </row>
    <row r="1076" spans="2:8" x14ac:dyDescent="0.35">
      <c r="B1076" s="319"/>
      <c r="C1076" s="319"/>
      <c r="D1076" s="319"/>
      <c r="E1076" s="154"/>
      <c r="F1076" s="157"/>
    </row>
    <row r="1077" spans="2:8" x14ac:dyDescent="0.35">
      <c r="B1077" s="319"/>
      <c r="C1077" s="319"/>
      <c r="D1077" s="319"/>
      <c r="E1077" s="154"/>
      <c r="F1077" s="157"/>
    </row>
    <row r="1078" spans="2:8" x14ac:dyDescent="0.35">
      <c r="B1078" s="1"/>
      <c r="C1078" s="1"/>
      <c r="D1078" s="1"/>
      <c r="E1078" s="156"/>
      <c r="F1078" s="155"/>
      <c r="G1078" s="159"/>
      <c r="H1078" s="5"/>
    </row>
    <row r="1079" spans="2:8" x14ac:dyDescent="0.35">
      <c r="E1079" s="154"/>
      <c r="F1079" s="157"/>
    </row>
    <row r="1080" spans="2:8" x14ac:dyDescent="0.35">
      <c r="B1080" s="1"/>
      <c r="C1080" s="1"/>
      <c r="D1080" s="1"/>
      <c r="E1080" s="154"/>
      <c r="F1080" s="157"/>
    </row>
    <row r="1081" spans="2:8" x14ac:dyDescent="0.35">
      <c r="B1081" s="319"/>
      <c r="C1081" s="319"/>
      <c r="D1081" s="319"/>
      <c r="E1081" s="154"/>
      <c r="F1081" s="157"/>
    </row>
    <row r="1082" spans="2:8" x14ac:dyDescent="0.35">
      <c r="B1082" s="319"/>
      <c r="C1082" s="319"/>
      <c r="D1082" s="319"/>
      <c r="E1082" s="154"/>
      <c r="F1082" s="157"/>
    </row>
    <row r="1083" spans="2:8" x14ac:dyDescent="0.35">
      <c r="B1083" s="319"/>
      <c r="C1083" s="319"/>
      <c r="D1083" s="319"/>
      <c r="E1083" s="154"/>
      <c r="F1083" s="157"/>
    </row>
    <row r="1084" spans="2:8" x14ac:dyDescent="0.35">
      <c r="B1084" s="319"/>
      <c r="C1084" s="319"/>
      <c r="D1084" s="319"/>
      <c r="E1084" s="154"/>
      <c r="F1084" s="157"/>
    </row>
    <row r="1085" spans="2:8" x14ac:dyDescent="0.35">
      <c r="B1085" s="319"/>
      <c r="C1085" s="319"/>
      <c r="D1085" s="319"/>
      <c r="E1085" s="154"/>
      <c r="F1085" s="157"/>
    </row>
    <row r="1086" spans="2:8" x14ac:dyDescent="0.35">
      <c r="B1086" s="319"/>
      <c r="C1086" s="319"/>
      <c r="D1086" s="319"/>
      <c r="E1086" s="154"/>
      <c r="F1086" s="157"/>
    </row>
    <row r="1088" spans="2:8" x14ac:dyDescent="0.35">
      <c r="E1088" s="154"/>
      <c r="F1088" s="157"/>
    </row>
    <row r="1096" spans="2:8" x14ac:dyDescent="0.35">
      <c r="B1096" s="4"/>
      <c r="C1096" s="4"/>
      <c r="D1096" s="4"/>
      <c r="E1096" s="160"/>
      <c r="F1096" s="161"/>
      <c r="G1096" s="162"/>
      <c r="H1096" s="8"/>
    </row>
    <row r="1097" spans="2:8" x14ac:dyDescent="0.35">
      <c r="E1097" s="154"/>
      <c r="F1097" s="157"/>
    </row>
    <row r="1101" spans="2:8" x14ac:dyDescent="0.35">
      <c r="B1101" s="1"/>
      <c r="C1101" s="1"/>
      <c r="D1101" s="1"/>
      <c r="E1101" s="163"/>
      <c r="F1101" s="164"/>
    </row>
    <row r="1121" spans="2:8" x14ac:dyDescent="0.35">
      <c r="B1121" s="1"/>
      <c r="C1121" s="1"/>
      <c r="D1121" s="1"/>
      <c r="E1121" s="156"/>
      <c r="F1121" s="155"/>
      <c r="G1121" s="155"/>
      <c r="H1121" s="5"/>
    </row>
    <row r="1122" spans="2:8" x14ac:dyDescent="0.35">
      <c r="B1122" s="1"/>
      <c r="C1122" s="1"/>
      <c r="D1122" s="1"/>
      <c r="E1122" s="156"/>
      <c r="F1122" s="155"/>
      <c r="G1122" s="155"/>
      <c r="H1122" s="5"/>
    </row>
    <row r="1123" spans="2:8" x14ac:dyDescent="0.35">
      <c r="B1123" s="1"/>
      <c r="C1123" s="1"/>
      <c r="D1123" s="1"/>
      <c r="E1123" s="154"/>
      <c r="F1123" s="157"/>
    </row>
    <row r="1124" spans="2:8" x14ac:dyDescent="0.35">
      <c r="B1124" s="1"/>
      <c r="C1124" s="1"/>
      <c r="D1124" s="1"/>
      <c r="E1124" s="154"/>
      <c r="F1124" s="157"/>
    </row>
    <row r="1125" spans="2:8" x14ac:dyDescent="0.35">
      <c r="B1125" s="1"/>
      <c r="C1125" s="1"/>
      <c r="D1125" s="1"/>
    </row>
    <row r="1126" spans="2:8" x14ac:dyDescent="0.35">
      <c r="E1126" s="154"/>
      <c r="F1126" s="157"/>
    </row>
    <row r="1127" spans="2:8" x14ac:dyDescent="0.35">
      <c r="E1127" s="154"/>
      <c r="F1127" s="157"/>
    </row>
    <row r="1128" spans="2:8" x14ac:dyDescent="0.35">
      <c r="E1128" s="154"/>
      <c r="F1128" s="157"/>
    </row>
    <row r="1129" spans="2:8" x14ac:dyDescent="0.35">
      <c r="E1129" s="154"/>
      <c r="F1129" s="157"/>
    </row>
    <row r="1130" spans="2:8" x14ac:dyDescent="0.35">
      <c r="E1130" s="154"/>
      <c r="F1130" s="157"/>
    </row>
    <row r="1131" spans="2:8" x14ac:dyDescent="0.35">
      <c r="E1131" s="154"/>
      <c r="F1131" s="157"/>
    </row>
    <row r="1132" spans="2:8" x14ac:dyDescent="0.35">
      <c r="B1132" s="1"/>
      <c r="C1132" s="1"/>
      <c r="D1132" s="1"/>
      <c r="E1132" s="156"/>
      <c r="F1132" s="155"/>
      <c r="G1132" s="157"/>
    </row>
    <row r="1133" spans="2:8" x14ac:dyDescent="0.35">
      <c r="B1133" s="1"/>
      <c r="C1133" s="1"/>
      <c r="D1133" s="1"/>
      <c r="E1133" s="154"/>
      <c r="F1133" s="157"/>
    </row>
    <row r="1142" spans="2:8" x14ac:dyDescent="0.35">
      <c r="B1142" s="1"/>
      <c r="C1142" s="1"/>
      <c r="D1142" s="1"/>
      <c r="E1142" s="156"/>
      <c r="F1142" s="155"/>
      <c r="G1142" s="155"/>
      <c r="H1142" s="5"/>
    </row>
    <row r="1143" spans="2:8" x14ac:dyDescent="0.35">
      <c r="B1143" s="6"/>
      <c r="C1143" s="6"/>
      <c r="D1143" s="6"/>
    </row>
    <row r="1144" spans="2:8" x14ac:dyDescent="0.35">
      <c r="B1144" s="2"/>
      <c r="C1144" s="2"/>
      <c r="D1144" s="2"/>
      <c r="E1144" s="154"/>
      <c r="F1144" s="157"/>
    </row>
    <row r="1145" spans="2:8" x14ac:dyDescent="0.35">
      <c r="B1145" s="2"/>
      <c r="C1145" s="2"/>
      <c r="D1145" s="2"/>
      <c r="E1145" s="154"/>
      <c r="F1145" s="157"/>
    </row>
    <row r="1146" spans="2:8" x14ac:dyDescent="0.35">
      <c r="B1146" s="2"/>
      <c r="C1146" s="2"/>
      <c r="D1146" s="2"/>
      <c r="E1146" s="154"/>
      <c r="F1146" s="157"/>
    </row>
    <row r="1147" spans="2:8" x14ac:dyDescent="0.35">
      <c r="B1147" s="2"/>
      <c r="C1147" s="2"/>
      <c r="D1147" s="2"/>
      <c r="E1147" s="154"/>
      <c r="F1147" s="157"/>
    </row>
    <row r="1148" spans="2:8" x14ac:dyDescent="0.35">
      <c r="E1148" s="154"/>
      <c r="F1148" s="157"/>
    </row>
    <row r="1149" spans="2:8" x14ac:dyDescent="0.35">
      <c r="E1149" s="154"/>
      <c r="F1149" s="157"/>
    </row>
    <row r="1150" spans="2:8" x14ac:dyDescent="0.35">
      <c r="B1150" s="1"/>
      <c r="C1150" s="1"/>
      <c r="D1150" s="1"/>
      <c r="E1150" s="156"/>
      <c r="F1150" s="155"/>
      <c r="G1150" s="159"/>
      <c r="H1150" s="5"/>
    </row>
    <row r="1151" spans="2:8" x14ac:dyDescent="0.35">
      <c r="B1151" s="1"/>
      <c r="C1151" s="1"/>
      <c r="D1151" s="1"/>
      <c r="E1151" s="156"/>
      <c r="F1151" s="155"/>
      <c r="G1151" s="155"/>
      <c r="H1151" s="5"/>
    </row>
    <row r="1152" spans="2:8" x14ac:dyDescent="0.35">
      <c r="B1152" s="1"/>
      <c r="C1152" s="1"/>
      <c r="D1152" s="1"/>
    </row>
    <row r="1153" spans="2:8" x14ac:dyDescent="0.35">
      <c r="E1153" s="154"/>
      <c r="F1153" s="157"/>
    </row>
    <row r="1154" spans="2:8" x14ac:dyDescent="0.35">
      <c r="E1154" s="154"/>
      <c r="F1154" s="157"/>
    </row>
    <row r="1155" spans="2:8" x14ac:dyDescent="0.35">
      <c r="E1155" s="154"/>
      <c r="F1155" s="157"/>
    </row>
    <row r="1156" spans="2:8" x14ac:dyDescent="0.35">
      <c r="E1156" s="154"/>
      <c r="F1156" s="157"/>
    </row>
    <row r="1157" spans="2:8" x14ac:dyDescent="0.35">
      <c r="E1157" s="154"/>
      <c r="F1157" s="157"/>
    </row>
    <row r="1158" spans="2:8" x14ac:dyDescent="0.35">
      <c r="E1158" s="154"/>
      <c r="F1158" s="157"/>
    </row>
    <row r="1159" spans="2:8" x14ac:dyDescent="0.35">
      <c r="B1159" s="1"/>
      <c r="C1159" s="1"/>
      <c r="D1159" s="1"/>
      <c r="E1159" s="156"/>
      <c r="F1159" s="155"/>
      <c r="G1159" s="159"/>
      <c r="H1159" s="5"/>
    </row>
    <row r="1160" spans="2:8" x14ac:dyDescent="0.35">
      <c r="B1160" s="1"/>
      <c r="C1160" s="1"/>
      <c r="D1160" s="1"/>
      <c r="E1160" s="156"/>
      <c r="F1160" s="155"/>
      <c r="G1160" s="155"/>
      <c r="H1160" s="5"/>
    </row>
    <row r="1161" spans="2:8" x14ac:dyDescent="0.35">
      <c r="B1161" s="1"/>
      <c r="C1161" s="1"/>
      <c r="D1161" s="1"/>
    </row>
    <row r="1162" spans="2:8" x14ac:dyDescent="0.35">
      <c r="E1162" s="154"/>
      <c r="F1162" s="157"/>
    </row>
    <row r="1163" spans="2:8" x14ac:dyDescent="0.35">
      <c r="E1163" s="154"/>
      <c r="F1163" s="157"/>
    </row>
    <row r="1164" spans="2:8" x14ac:dyDescent="0.35">
      <c r="E1164" s="154"/>
      <c r="F1164" s="157"/>
    </row>
    <row r="1165" spans="2:8" x14ac:dyDescent="0.35">
      <c r="E1165" s="154"/>
      <c r="F1165" s="157"/>
    </row>
    <row r="1166" spans="2:8" x14ac:dyDescent="0.35">
      <c r="E1166" s="154"/>
      <c r="F1166" s="157"/>
    </row>
    <row r="1167" spans="2:8" x14ac:dyDescent="0.35">
      <c r="E1167" s="154"/>
      <c r="F1167" s="157"/>
    </row>
    <row r="1168" spans="2:8" x14ac:dyDescent="0.35">
      <c r="B1168" s="1"/>
      <c r="C1168" s="1"/>
      <c r="D1168" s="1"/>
      <c r="E1168" s="156"/>
      <c r="F1168" s="155"/>
      <c r="G1168" s="155"/>
      <c r="H1168" s="5"/>
    </row>
    <row r="1169" spans="2:8" x14ac:dyDescent="0.35">
      <c r="B1169" s="1"/>
      <c r="C1169" s="1"/>
      <c r="D1169" s="1"/>
      <c r="E1169" s="156"/>
      <c r="F1169" s="155"/>
      <c r="G1169" s="155"/>
      <c r="H1169" s="5"/>
    </row>
    <row r="1182" spans="2:8" x14ac:dyDescent="0.35">
      <c r="B1182" s="1"/>
      <c r="C1182" s="1"/>
      <c r="D1182" s="1"/>
      <c r="E1182" s="154"/>
      <c r="F1182" s="157"/>
    </row>
    <row r="1192" spans="2:8" x14ac:dyDescent="0.35">
      <c r="B1192" s="1"/>
      <c r="C1192" s="1"/>
      <c r="D1192" s="1"/>
    </row>
    <row r="1193" spans="2:8" x14ac:dyDescent="0.35">
      <c r="E1193" s="154"/>
      <c r="F1193" s="157"/>
    </row>
    <row r="1194" spans="2:8" x14ac:dyDescent="0.35">
      <c r="B1194" s="2"/>
      <c r="C1194" s="2"/>
      <c r="D1194" s="2"/>
      <c r="E1194" s="154"/>
      <c r="F1194" s="157"/>
    </row>
    <row r="1195" spans="2:8" x14ac:dyDescent="0.35">
      <c r="B1195" s="2"/>
      <c r="C1195" s="2"/>
      <c r="D1195" s="2"/>
      <c r="E1195" s="154"/>
      <c r="F1195" s="157"/>
    </row>
    <row r="1196" spans="2:8" x14ac:dyDescent="0.35">
      <c r="B1196" s="2"/>
      <c r="C1196" s="2"/>
      <c r="D1196" s="2"/>
      <c r="E1196" s="154"/>
      <c r="F1196" s="157"/>
    </row>
    <row r="1197" spans="2:8" x14ac:dyDescent="0.35">
      <c r="B1197" s="2"/>
      <c r="C1197" s="2"/>
      <c r="D1197" s="2"/>
      <c r="E1197" s="154"/>
      <c r="F1197" s="157"/>
    </row>
    <row r="1198" spans="2:8" x14ac:dyDescent="0.35">
      <c r="E1198" s="154"/>
      <c r="F1198" s="157"/>
    </row>
    <row r="1199" spans="2:8" x14ac:dyDescent="0.35">
      <c r="B1199" s="1"/>
      <c r="C1199" s="1"/>
      <c r="D1199" s="1"/>
      <c r="E1199" s="156"/>
      <c r="F1199" s="155"/>
      <c r="G1199" s="155"/>
      <c r="H1199" s="5"/>
    </row>
    <row r="1201" spans="2:8" x14ac:dyDescent="0.35">
      <c r="B1201" s="1"/>
      <c r="C1201" s="1"/>
      <c r="D1201" s="1"/>
    </row>
    <row r="1202" spans="2:8" x14ac:dyDescent="0.35">
      <c r="E1202" s="154"/>
      <c r="F1202" s="157"/>
    </row>
    <row r="1203" spans="2:8" x14ac:dyDescent="0.35">
      <c r="B1203" s="2"/>
      <c r="C1203" s="2"/>
      <c r="D1203" s="2"/>
      <c r="E1203" s="154"/>
      <c r="F1203" s="157"/>
    </row>
    <row r="1204" spans="2:8" x14ac:dyDescent="0.35">
      <c r="B1204" s="2"/>
      <c r="C1204" s="2"/>
      <c r="D1204" s="2"/>
      <c r="E1204" s="154"/>
      <c r="F1204" s="157"/>
    </row>
    <row r="1205" spans="2:8" x14ac:dyDescent="0.35">
      <c r="B1205" s="2"/>
      <c r="C1205" s="2"/>
      <c r="D1205" s="2"/>
      <c r="E1205" s="154"/>
      <c r="F1205" s="157"/>
    </row>
    <row r="1206" spans="2:8" x14ac:dyDescent="0.35">
      <c r="B1206" s="2"/>
      <c r="C1206" s="2"/>
      <c r="D1206" s="2"/>
      <c r="E1206" s="154"/>
      <c r="F1206" s="157"/>
    </row>
    <row r="1207" spans="2:8" x14ac:dyDescent="0.35">
      <c r="E1207" s="154"/>
      <c r="F1207" s="157"/>
    </row>
    <row r="1208" spans="2:8" x14ac:dyDescent="0.35">
      <c r="B1208" s="1"/>
      <c r="C1208" s="1"/>
      <c r="D1208" s="1"/>
      <c r="E1208" s="156"/>
      <c r="F1208" s="155"/>
      <c r="G1208" s="155"/>
      <c r="H1208" s="5"/>
    </row>
    <row r="1210" spans="2:8" x14ac:dyDescent="0.35">
      <c r="B1210" s="1"/>
      <c r="C1210" s="1"/>
      <c r="D1210" s="1"/>
    </row>
    <row r="1211" spans="2:8" x14ac:dyDescent="0.35">
      <c r="E1211" s="154"/>
      <c r="F1211" s="157"/>
    </row>
    <row r="1212" spans="2:8" x14ac:dyDescent="0.35">
      <c r="B1212" s="2"/>
      <c r="C1212" s="2"/>
      <c r="D1212" s="2"/>
      <c r="E1212" s="154"/>
      <c r="F1212" s="157"/>
    </row>
    <row r="1213" spans="2:8" x14ac:dyDescent="0.35">
      <c r="B1213" s="2"/>
      <c r="C1213" s="2"/>
      <c r="D1213" s="2"/>
      <c r="E1213" s="154"/>
      <c r="F1213" s="157"/>
    </row>
    <row r="1214" spans="2:8" x14ac:dyDescent="0.35">
      <c r="B1214" s="2"/>
      <c r="C1214" s="2"/>
      <c r="D1214" s="2"/>
      <c r="E1214" s="154"/>
      <c r="F1214" s="157"/>
    </row>
    <row r="1215" spans="2:8" x14ac:dyDescent="0.35">
      <c r="B1215" s="2"/>
      <c r="C1215" s="2"/>
      <c r="D1215" s="2"/>
      <c r="E1215" s="154"/>
      <c r="F1215" s="157"/>
    </row>
    <row r="1216" spans="2:8" x14ac:dyDescent="0.35">
      <c r="E1216" s="154"/>
      <c r="F1216" s="157"/>
    </row>
    <row r="1217" spans="2:8" x14ac:dyDescent="0.35">
      <c r="B1217" s="1"/>
      <c r="C1217" s="1"/>
      <c r="D1217" s="1"/>
      <c r="E1217" s="156"/>
      <c r="F1217" s="155"/>
      <c r="G1217" s="155"/>
      <c r="H1217" s="5"/>
    </row>
    <row r="1218" spans="2:8" x14ac:dyDescent="0.35">
      <c r="B1218" s="1"/>
      <c r="C1218" s="1"/>
      <c r="D1218" s="1"/>
      <c r="E1218" s="156"/>
      <c r="F1218" s="155"/>
      <c r="G1218" s="155"/>
      <c r="H1218" s="5"/>
    </row>
  </sheetData>
  <pageMargins left="0.7" right="0.7" top="0.75" bottom="0.75" header="0.3" footer="0.3"/>
  <pageSetup paperSize="9" scale="67" fitToHeight="3" orientation="landscape" r:id="rId1"/>
  <headerFooter alignWithMargins="0"/>
  <ignoredErrors>
    <ignoredError sqref="D248 D30 D36 D18 D11 D24 D43 D50 D56 D62:D64 D69 D74 D78 D82 D86 D90 D95 D99 D103:D104 D109 D114 D118 D122 D126 D130 D135 D139 D143:D144" calculatedColumn="1"/>
  </ignoredErrors>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68D7-BE35-4F3F-AF84-488C8C7A962E}">
  <dimension ref="A1:J231"/>
  <sheetViews>
    <sheetView topLeftCell="A17" zoomScaleNormal="100" workbookViewId="0">
      <selection activeCell="C24" sqref="C24"/>
    </sheetView>
  </sheetViews>
  <sheetFormatPr defaultColWidth="8.81640625" defaultRowHeight="12.5" x14ac:dyDescent="0.25"/>
  <cols>
    <col min="1" max="1" width="51" customWidth="1"/>
    <col min="2" max="2" width="13.81640625" customWidth="1"/>
    <col min="3" max="3" width="12.7265625" customWidth="1"/>
    <col min="4" max="4" width="23" customWidth="1"/>
    <col min="5" max="5" width="80.81640625" customWidth="1"/>
    <col min="6" max="6" width="9.453125" customWidth="1"/>
  </cols>
  <sheetData>
    <row r="1" spans="1:6" ht="14" x14ac:dyDescent="0.3">
      <c r="A1" s="225" t="s">
        <v>173</v>
      </c>
      <c r="B1" s="226" t="str">
        <f>'2024 Summary'!B1</f>
        <v>Please fill</v>
      </c>
    </row>
    <row r="2" spans="1:6" ht="13" x14ac:dyDescent="0.3">
      <c r="A2" s="210" t="s">
        <v>174</v>
      </c>
      <c r="B2" s="227" t="str">
        <f>'2024 Summary'!B2</f>
        <v>please fill</v>
      </c>
    </row>
    <row r="3" spans="1:6" ht="13" x14ac:dyDescent="0.3">
      <c r="A3" s="212" t="s">
        <v>176</v>
      </c>
      <c r="B3" s="227" t="str">
        <f>'2024 Summary'!B3</f>
        <v>Please fill</v>
      </c>
    </row>
    <row r="4" spans="1:6" ht="13" x14ac:dyDescent="0.3">
      <c r="A4" s="213"/>
    </row>
    <row r="5" spans="1:6" ht="20" x14ac:dyDescent="0.4">
      <c r="A5" s="205" t="s">
        <v>177</v>
      </c>
      <c r="B5" s="205" t="s">
        <v>19</v>
      </c>
      <c r="C5" s="205" t="s">
        <v>20</v>
      </c>
      <c r="E5" s="1"/>
      <c r="F5" s="2"/>
    </row>
    <row r="6" spans="1:6" ht="13" x14ac:dyDescent="0.3">
      <c r="A6" s="120"/>
      <c r="B6" s="120"/>
      <c r="C6" s="218"/>
      <c r="E6" s="1"/>
      <c r="F6" s="2"/>
    </row>
    <row r="7" spans="1:6" x14ac:dyDescent="0.25">
      <c r="A7" s="120"/>
      <c r="B7" s="120"/>
      <c r="C7" s="218"/>
    </row>
    <row r="8" spans="1:6" ht="14" x14ac:dyDescent="0.3">
      <c r="A8" s="219" t="s">
        <v>178</v>
      </c>
      <c r="B8" s="320" t="s">
        <v>206</v>
      </c>
      <c r="C8" s="220">
        <f>'2024 Summary'!C8</f>
        <v>0</v>
      </c>
    </row>
    <row r="9" spans="1:6" ht="13" x14ac:dyDescent="0.3">
      <c r="A9" s="223" t="s">
        <v>179</v>
      </c>
      <c r="B9" s="320" t="s">
        <v>206</v>
      </c>
      <c r="C9" s="220">
        <f>'2024 Summary'!C9</f>
        <v>0</v>
      </c>
      <c r="D9" s="1"/>
      <c r="E9" s="1"/>
      <c r="F9" s="2"/>
    </row>
    <row r="10" spans="1:6" ht="13" x14ac:dyDescent="0.3">
      <c r="A10" s="223" t="s">
        <v>180</v>
      </c>
      <c r="B10" s="320" t="s">
        <v>206</v>
      </c>
      <c r="C10" s="220">
        <f>'2024 Summary'!C10</f>
        <v>0</v>
      </c>
      <c r="D10" s="1"/>
      <c r="F10" s="2" t="s">
        <v>12</v>
      </c>
    </row>
    <row r="11" spans="1:6" x14ac:dyDescent="0.25">
      <c r="A11" s="223"/>
      <c r="B11" s="320"/>
      <c r="C11" s="321"/>
      <c r="F11" s="2"/>
    </row>
    <row r="12" spans="1:6" ht="14" x14ac:dyDescent="0.3">
      <c r="A12" s="219" t="s">
        <v>214</v>
      </c>
      <c r="B12" s="320"/>
      <c r="C12" s="221">
        <f>'Progress report 2026'!E248</f>
        <v>0</v>
      </c>
    </row>
    <row r="13" spans="1:6" ht="13" x14ac:dyDescent="0.3">
      <c r="A13" s="223" t="s">
        <v>182</v>
      </c>
      <c r="B13" s="320"/>
      <c r="C13" s="221">
        <f>'Progress report 2026'!E249</f>
        <v>0</v>
      </c>
      <c r="D13" s="2"/>
      <c r="F13" s="1"/>
    </row>
    <row r="14" spans="1:6" ht="13" x14ac:dyDescent="0.3">
      <c r="A14" s="223" t="s">
        <v>183</v>
      </c>
      <c r="B14" s="222"/>
      <c r="C14" s="221">
        <f>'Progress report 2026'!E250</f>
        <v>0</v>
      </c>
      <c r="D14" s="2"/>
      <c r="E14" s="1"/>
    </row>
    <row r="15" spans="1:6" ht="13" x14ac:dyDescent="0.3">
      <c r="A15" s="223"/>
      <c r="B15" s="222"/>
      <c r="C15" s="221"/>
      <c r="D15" s="2"/>
      <c r="E15" s="1"/>
    </row>
    <row r="16" spans="1:6" ht="13" x14ac:dyDescent="0.3">
      <c r="A16" s="223"/>
      <c r="B16" s="222"/>
      <c r="C16" s="221"/>
      <c r="D16" s="2"/>
      <c r="E16" s="1"/>
    </row>
    <row r="17" spans="1:7" ht="13" thickBot="1" x14ac:dyDescent="0.3">
      <c r="A17" s="120"/>
      <c r="B17" s="120"/>
      <c r="C17" s="224"/>
      <c r="F17" s="2"/>
    </row>
    <row r="18" spans="1:7" ht="16" thickBot="1" x14ac:dyDescent="0.4">
      <c r="A18" s="214" t="s">
        <v>185</v>
      </c>
      <c r="B18" s="201"/>
      <c r="C18" s="202"/>
      <c r="D18" s="115"/>
    </row>
    <row r="19" spans="1:7" ht="13" x14ac:dyDescent="0.3">
      <c r="A19" s="228"/>
      <c r="B19" s="229"/>
      <c r="C19" s="230"/>
      <c r="F19" s="2"/>
    </row>
    <row r="20" spans="1:7" ht="13" x14ac:dyDescent="0.3">
      <c r="A20" s="231" t="s">
        <v>17</v>
      </c>
      <c r="B20" s="120" t="s">
        <v>186</v>
      </c>
      <c r="C20" s="224">
        <f>'Progress report 2026'!E11+'Progress report 2026'!E69+'Progress report 2026'!E109+'Progress report 2026'!E149+'Progress report 2026'!E211</f>
        <v>0</v>
      </c>
      <c r="D20" s="2"/>
      <c r="F20" s="2"/>
    </row>
    <row r="21" spans="1:7" ht="13" x14ac:dyDescent="0.3">
      <c r="A21" s="231"/>
      <c r="B21" s="120"/>
      <c r="C21" s="224"/>
      <c r="F21" s="2"/>
    </row>
    <row r="22" spans="1:7" ht="13" x14ac:dyDescent="0.3">
      <c r="A22" s="231" t="s">
        <v>187</v>
      </c>
      <c r="B22" s="120" t="s">
        <v>188</v>
      </c>
      <c r="C22" s="232">
        <f>'Progress report 2026'!E18+'Progress report 2026'!E74+'Progress report 2026'!E114+'Progress report 2026'!E154+'Progress report 2026'!E189+'Progress report 2026'!E216</f>
        <v>0</v>
      </c>
      <c r="F22" s="2"/>
    </row>
    <row r="23" spans="1:7" ht="13" x14ac:dyDescent="0.3">
      <c r="A23" s="231" t="s">
        <v>189</v>
      </c>
      <c r="B23" s="120" t="s">
        <v>188</v>
      </c>
      <c r="C23" s="232">
        <f>'Progress report 2026'!E24+'Progress report 2026'!E78+'Progress report 2026'!E118+'Progress report 2026'!E158+'Progress report 2026'!E193+'Progress report 2026'!E220</f>
        <v>0</v>
      </c>
      <c r="F23" s="2"/>
    </row>
    <row r="24" spans="1:7" ht="13" x14ac:dyDescent="0.3">
      <c r="A24" s="233" t="s">
        <v>190</v>
      </c>
      <c r="B24" s="120" t="s">
        <v>188</v>
      </c>
      <c r="C24" s="232">
        <f>'Progress report 2026'!E30+'Progress report 2026'!E82+'Progress report 2026'!E122+'Progress report 2026'!E162+'Progress report 2026'!E197+'Progress report 2026'!E224</f>
        <v>0</v>
      </c>
      <c r="F24" s="3"/>
    </row>
    <row r="25" spans="1:7" ht="13" x14ac:dyDescent="0.3">
      <c r="A25" s="233" t="s">
        <v>191</v>
      </c>
      <c r="B25" s="120" t="s">
        <v>188</v>
      </c>
      <c r="C25" s="232">
        <f>'Progress report 2026'!E36+'Progress report 2026'!E86+'Progress report 2026'!E126+'Progress report 2026'!E166+'Progress report 2026'!E201+'Progress report 2026'!E228</f>
        <v>0</v>
      </c>
      <c r="F25" s="3"/>
    </row>
    <row r="26" spans="1:7" ht="13" x14ac:dyDescent="0.3">
      <c r="A26" s="233" t="s">
        <v>192</v>
      </c>
      <c r="B26" s="120" t="s">
        <v>188</v>
      </c>
      <c r="C26" s="232">
        <f>'Progress report 2026'!E42+'Progress report 2026'!E90+'Progress report 2026'!E130+'Progress report 2026'!E170+'Progress report 2026'!E205+'Progress report 2026'!E232</f>
        <v>0</v>
      </c>
      <c r="F26" s="2"/>
    </row>
    <row r="27" spans="1:7" ht="13" x14ac:dyDescent="0.3">
      <c r="A27" s="231"/>
      <c r="B27" s="120"/>
      <c r="C27" s="224"/>
      <c r="F27" s="2"/>
      <c r="G27" s="2" t="s">
        <v>12</v>
      </c>
    </row>
    <row r="28" spans="1:7" ht="13" x14ac:dyDescent="0.3">
      <c r="A28" s="231" t="s">
        <v>193</v>
      </c>
      <c r="B28" s="120" t="s">
        <v>186</v>
      </c>
      <c r="C28" s="224">
        <f>'Progress report 2026'!E50+'Progress report 2026'!E95+'Progress report 2026'!E135+'Progress report 2026'!E175+'Progress report 2026'!E237</f>
        <v>0</v>
      </c>
      <c r="F28" s="2"/>
      <c r="G28" s="2"/>
    </row>
    <row r="29" spans="1:7" ht="13" x14ac:dyDescent="0.3">
      <c r="A29" s="231" t="s">
        <v>194</v>
      </c>
      <c r="B29" s="120" t="s">
        <v>186</v>
      </c>
      <c r="C29" s="232">
        <f>'Progress report 2026'!E56+'Progress report 2026'!E99+'Progress report 2026'!E139+'Progress report 2026'!E179+'Progress report 2026'!E241</f>
        <v>0</v>
      </c>
      <c r="F29" s="2"/>
      <c r="G29" s="2"/>
    </row>
    <row r="30" spans="1:7" ht="13" x14ac:dyDescent="0.3">
      <c r="A30" s="231" t="s">
        <v>195</v>
      </c>
      <c r="B30" s="120" t="s">
        <v>186</v>
      </c>
      <c r="C30" s="232">
        <f>'Progress report 2026'!E62+'Progress report 2026'!E103+'Progress report 2026'!E143+'Progress report 2026'!E183+'Progress report 2026'!E245</f>
        <v>0</v>
      </c>
      <c r="F30" s="2"/>
      <c r="G30" s="2"/>
    </row>
    <row r="31" spans="1:7" ht="15.5" x14ac:dyDescent="0.35">
      <c r="A31" s="117" t="s">
        <v>196</v>
      </c>
      <c r="B31" s="118"/>
      <c r="C31" s="119">
        <f>SUM(C20:C30)</f>
        <v>0</v>
      </c>
    </row>
    <row r="32" spans="1:7" x14ac:dyDescent="0.25">
      <c r="A32" s="2"/>
      <c r="B32" s="2"/>
      <c r="C32" s="48"/>
    </row>
    <row r="33" spans="1:5" ht="15.5" x14ac:dyDescent="0.35">
      <c r="A33" s="117" t="s">
        <v>197</v>
      </c>
      <c r="B33" s="118"/>
      <c r="C33" s="119">
        <f>C20+SUM(C28:C30)</f>
        <v>0</v>
      </c>
      <c r="E33" s="1"/>
    </row>
    <row r="34" spans="1:5" ht="13" x14ac:dyDescent="0.3">
      <c r="A34" s="1"/>
      <c r="B34" s="1"/>
      <c r="C34" s="48"/>
    </row>
    <row r="35" spans="1:5" ht="15.5" x14ac:dyDescent="0.35">
      <c r="A35" s="215" t="s">
        <v>198</v>
      </c>
      <c r="B35" s="216"/>
      <c r="C35" s="217">
        <f>SUM(C22:C26)</f>
        <v>0</v>
      </c>
    </row>
    <row r="36" spans="1:5" ht="13" x14ac:dyDescent="0.3">
      <c r="A36" s="1"/>
      <c r="B36" s="2"/>
      <c r="C36" s="2"/>
    </row>
    <row r="39" spans="1:5" ht="13" x14ac:dyDescent="0.3">
      <c r="B39" s="1"/>
      <c r="C39" s="107"/>
      <c r="D39" s="2"/>
    </row>
    <row r="40" spans="1:5" x14ac:dyDescent="0.25">
      <c r="B40" s="2"/>
      <c r="C40" s="107"/>
    </row>
    <row r="41" spans="1:5" ht="13" x14ac:dyDescent="0.3">
      <c r="B41" s="1"/>
      <c r="C41" s="322"/>
    </row>
    <row r="42" spans="1:5" x14ac:dyDescent="0.25">
      <c r="B42" s="2"/>
      <c r="C42" s="107"/>
    </row>
    <row r="43" spans="1:5" ht="15.5" x14ac:dyDescent="0.35">
      <c r="A43" s="9"/>
      <c r="B43" s="1"/>
      <c r="C43" s="107"/>
    </row>
    <row r="44" spans="1:5" s="9" customFormat="1" ht="15.5" x14ac:dyDescent="0.35">
      <c r="A44"/>
      <c r="B44" s="2"/>
      <c r="C44" s="107"/>
      <c r="E44" s="10"/>
    </row>
    <row r="45" spans="1:5" ht="13" x14ac:dyDescent="0.3">
      <c r="B45" s="1"/>
      <c r="C45" s="107"/>
      <c r="E45" s="1"/>
    </row>
    <row r="46" spans="1:5" ht="13" x14ac:dyDescent="0.3">
      <c r="B46" s="2"/>
      <c r="C46" s="107"/>
      <c r="E46" s="1"/>
    </row>
    <row r="47" spans="1:5" ht="13" x14ac:dyDescent="0.3">
      <c r="B47" s="1"/>
      <c r="C47" s="107"/>
      <c r="E47" s="2"/>
    </row>
    <row r="48" spans="1:5" ht="13" x14ac:dyDescent="0.3">
      <c r="A48" s="44"/>
      <c r="B48" s="2"/>
      <c r="C48" s="107"/>
      <c r="E48" s="4"/>
    </row>
    <row r="49" spans="1:6" ht="13" x14ac:dyDescent="0.3">
      <c r="A49" s="44"/>
      <c r="B49" s="2"/>
      <c r="C49" s="107"/>
      <c r="E49" s="4"/>
    </row>
    <row r="50" spans="1:6" ht="13" x14ac:dyDescent="0.3">
      <c r="E50" s="4"/>
      <c r="F50" s="2" t="s">
        <v>12</v>
      </c>
    </row>
    <row r="51" spans="1:6" ht="13" x14ac:dyDescent="0.3">
      <c r="E51" s="4"/>
    </row>
    <row r="52" spans="1:6" ht="13" x14ac:dyDescent="0.3">
      <c r="A52" s="2"/>
      <c r="F52" s="4"/>
    </row>
    <row r="53" spans="1:6" ht="13" x14ac:dyDescent="0.3">
      <c r="F53" s="4"/>
    </row>
    <row r="54" spans="1:6" ht="13" x14ac:dyDescent="0.3">
      <c r="E54" s="4"/>
      <c r="F54" s="4"/>
    </row>
    <row r="55" spans="1:6" ht="13" x14ac:dyDescent="0.3">
      <c r="A55" s="1"/>
      <c r="E55" s="4"/>
      <c r="F55" s="4"/>
    </row>
    <row r="56" spans="1:6" ht="13" x14ac:dyDescent="0.3">
      <c r="F56" s="4"/>
    </row>
    <row r="57" spans="1:6" ht="13" x14ac:dyDescent="0.3">
      <c r="F57" s="4"/>
    </row>
    <row r="58" spans="1:6" ht="13" x14ac:dyDescent="0.3">
      <c r="F58" s="4"/>
    </row>
    <row r="59" spans="1:6" ht="13" x14ac:dyDescent="0.3">
      <c r="F59" s="4"/>
    </row>
    <row r="60" spans="1:6" ht="13" x14ac:dyDescent="0.3">
      <c r="F60" s="4"/>
    </row>
    <row r="61" spans="1:6" ht="13" x14ac:dyDescent="0.3">
      <c r="A61" s="4"/>
      <c r="F61" s="4"/>
    </row>
    <row r="62" spans="1:6" ht="13" x14ac:dyDescent="0.3">
      <c r="F62" s="4"/>
    </row>
    <row r="63" spans="1:6" ht="13" x14ac:dyDescent="0.3">
      <c r="F63" s="4"/>
    </row>
    <row r="64" spans="1:6" ht="13" x14ac:dyDescent="0.3">
      <c r="F64" s="4"/>
    </row>
    <row r="65" spans="1:6" ht="13" x14ac:dyDescent="0.3">
      <c r="E65" s="2"/>
      <c r="F65" s="4"/>
    </row>
    <row r="66" spans="1:6" ht="13" x14ac:dyDescent="0.3">
      <c r="F66" s="4"/>
    </row>
    <row r="67" spans="1:6" ht="13" x14ac:dyDescent="0.3">
      <c r="A67" s="4"/>
      <c r="F67" s="4"/>
    </row>
    <row r="68" spans="1:6" ht="13" x14ac:dyDescent="0.3">
      <c r="F68" s="4"/>
    </row>
    <row r="69" spans="1:6" ht="13" x14ac:dyDescent="0.3">
      <c r="F69" s="4"/>
    </row>
    <row r="73" spans="1:6" ht="13" x14ac:dyDescent="0.3">
      <c r="A73" s="4"/>
    </row>
    <row r="79" spans="1:6" ht="13" x14ac:dyDescent="0.3">
      <c r="A79" s="1"/>
    </row>
    <row r="80" spans="1:6" x14ac:dyDescent="0.25">
      <c r="E80" s="2"/>
    </row>
    <row r="81" spans="1:6" x14ac:dyDescent="0.25">
      <c r="E81" s="2"/>
    </row>
    <row r="82" spans="1:6" x14ac:dyDescent="0.25">
      <c r="E82" s="2"/>
    </row>
    <row r="83" spans="1:6" x14ac:dyDescent="0.25">
      <c r="E83" s="2"/>
    </row>
    <row r="84" spans="1:6" x14ac:dyDescent="0.25">
      <c r="F84" s="2"/>
    </row>
    <row r="85" spans="1:6" ht="13" x14ac:dyDescent="0.3">
      <c r="A85" s="4"/>
    </row>
    <row r="90" spans="1:6" ht="13" x14ac:dyDescent="0.3">
      <c r="A90" s="4"/>
    </row>
    <row r="95" spans="1:6" ht="13" x14ac:dyDescent="0.3">
      <c r="A95" s="4"/>
    </row>
    <row r="101" spans="1:1" ht="13" x14ac:dyDescent="0.3">
      <c r="A101" s="1"/>
    </row>
    <row r="107" spans="1:1" ht="13" x14ac:dyDescent="0.3">
      <c r="A107" s="4"/>
    </row>
    <row r="112" spans="1:1" ht="13" x14ac:dyDescent="0.3">
      <c r="A112" s="4"/>
    </row>
    <row r="117" spans="1:1" ht="13" x14ac:dyDescent="0.3">
      <c r="A117" s="4"/>
    </row>
    <row r="123" spans="1:1" ht="13" x14ac:dyDescent="0.3">
      <c r="A123" s="1"/>
    </row>
    <row r="129" spans="1:1" ht="13" x14ac:dyDescent="0.3">
      <c r="A129" s="4"/>
    </row>
    <row r="134" spans="1:1" ht="13" x14ac:dyDescent="0.3">
      <c r="A134" s="4"/>
    </row>
    <row r="139" spans="1:1" ht="13" x14ac:dyDescent="0.3">
      <c r="A139" s="4"/>
    </row>
    <row r="145" spans="1:6" ht="13" x14ac:dyDescent="0.3">
      <c r="A145" s="1"/>
    </row>
    <row r="149" spans="1:6" ht="13" x14ac:dyDescent="0.3">
      <c r="A149" s="1"/>
    </row>
    <row r="151" spans="1:6" x14ac:dyDescent="0.25">
      <c r="A151" s="3"/>
    </row>
    <row r="155" spans="1:6" ht="13" x14ac:dyDescent="0.3">
      <c r="A155" s="1"/>
    </row>
    <row r="159" spans="1:6" ht="13" x14ac:dyDescent="0.3">
      <c r="A159" s="1"/>
      <c r="E159" s="2"/>
      <c r="F159" s="2"/>
    </row>
    <row r="163" spans="1:6" ht="13" x14ac:dyDescent="0.3">
      <c r="A163" s="1"/>
      <c r="E163" s="2"/>
    </row>
    <row r="164" spans="1:6" x14ac:dyDescent="0.25">
      <c r="E164" s="2"/>
    </row>
    <row r="165" spans="1:6" x14ac:dyDescent="0.25">
      <c r="E165" s="2"/>
    </row>
    <row r="166" spans="1:6" ht="13" x14ac:dyDescent="0.3">
      <c r="F166" s="4"/>
    </row>
    <row r="167" spans="1:6" ht="13" x14ac:dyDescent="0.3">
      <c r="A167" s="1"/>
      <c r="E167" s="3"/>
    </row>
    <row r="168" spans="1:6" x14ac:dyDescent="0.25">
      <c r="E168" s="3"/>
    </row>
    <row r="169" spans="1:6" x14ac:dyDescent="0.25">
      <c r="E169" s="3"/>
    </row>
    <row r="170" spans="1:6" x14ac:dyDescent="0.25">
      <c r="F170" s="2"/>
    </row>
    <row r="171" spans="1:6" ht="13" x14ac:dyDescent="0.3">
      <c r="A171" s="4"/>
      <c r="E171" s="2"/>
    </row>
    <row r="172" spans="1:6" x14ac:dyDescent="0.25">
      <c r="A172" s="3"/>
    </row>
    <row r="173" spans="1:6" ht="13" x14ac:dyDescent="0.3">
      <c r="A173" s="3"/>
      <c r="E173" s="1"/>
    </row>
    <row r="174" spans="1:6" x14ac:dyDescent="0.25">
      <c r="A174" s="3"/>
    </row>
    <row r="176" spans="1:6" ht="13" x14ac:dyDescent="0.3">
      <c r="A176" s="1"/>
    </row>
    <row r="180" spans="1:10" ht="13" x14ac:dyDescent="0.3">
      <c r="A180" s="4"/>
    </row>
    <row r="183" spans="1:10" ht="13" x14ac:dyDescent="0.3">
      <c r="A183" s="1"/>
      <c r="E183" s="4"/>
      <c r="F183" s="3"/>
      <c r="G183" s="3"/>
      <c r="H183" s="3"/>
    </row>
    <row r="184" spans="1:10" x14ac:dyDescent="0.25">
      <c r="E184" s="3"/>
      <c r="F184" s="3"/>
      <c r="G184" s="3"/>
      <c r="H184" s="3"/>
    </row>
    <row r="185" spans="1:10" x14ac:dyDescent="0.25">
      <c r="E185" s="3"/>
      <c r="F185" s="3"/>
      <c r="G185" s="3"/>
      <c r="H185" s="3"/>
      <c r="I185" s="3"/>
      <c r="J185" s="3"/>
    </row>
    <row r="186" spans="1:10" x14ac:dyDescent="0.25">
      <c r="I186" s="3"/>
      <c r="J186" s="3"/>
    </row>
    <row r="187" spans="1:10" x14ac:dyDescent="0.25">
      <c r="I187" s="3"/>
      <c r="J187" s="3"/>
    </row>
    <row r="188" spans="1:10" ht="13" x14ac:dyDescent="0.3">
      <c r="E188" s="1"/>
    </row>
    <row r="189" spans="1:10" ht="13" x14ac:dyDescent="0.3">
      <c r="A189" s="1"/>
      <c r="E189" s="2"/>
    </row>
    <row r="190" spans="1:10" ht="13" x14ac:dyDescent="0.3">
      <c r="A190" s="1"/>
    </row>
    <row r="191" spans="1:10" ht="13" x14ac:dyDescent="0.3">
      <c r="A191" s="1"/>
    </row>
    <row r="192" spans="1:10" ht="13" x14ac:dyDescent="0.3">
      <c r="A192" s="1"/>
      <c r="E192" s="2"/>
    </row>
    <row r="195" spans="1:6" ht="13" x14ac:dyDescent="0.3">
      <c r="A195" s="1"/>
      <c r="E195" s="1"/>
    </row>
    <row r="197" spans="1:6" ht="13" x14ac:dyDescent="0.3">
      <c r="A197" s="7"/>
      <c r="E197" s="4"/>
    </row>
    <row r="199" spans="1:6" ht="13" x14ac:dyDescent="0.3">
      <c r="F199" s="4"/>
    </row>
    <row r="203" spans="1:6" ht="13" x14ac:dyDescent="0.3">
      <c r="E203" s="1"/>
    </row>
    <row r="204" spans="1:6" ht="13" x14ac:dyDescent="0.3">
      <c r="A204" s="1"/>
    </row>
    <row r="207" spans="1:6" x14ac:dyDescent="0.25">
      <c r="A207" s="2"/>
    </row>
    <row r="208" spans="1:6" ht="13" x14ac:dyDescent="0.3">
      <c r="E208" s="1"/>
    </row>
    <row r="209" spans="1:5" ht="13" x14ac:dyDescent="0.3">
      <c r="E209" s="1"/>
    </row>
    <row r="210" spans="1:5" x14ac:dyDescent="0.25">
      <c r="A210" s="2"/>
      <c r="E210" s="2"/>
    </row>
    <row r="211" spans="1:5" ht="13" x14ac:dyDescent="0.3">
      <c r="E211" s="1"/>
    </row>
    <row r="213" spans="1:5" x14ac:dyDescent="0.25">
      <c r="E213" s="7"/>
    </row>
    <row r="214" spans="1:5" ht="13" x14ac:dyDescent="0.3">
      <c r="E214" s="1"/>
    </row>
    <row r="215" spans="1:5" ht="13" x14ac:dyDescent="0.3">
      <c r="E215" s="1"/>
    </row>
    <row r="218" spans="1:5" x14ac:dyDescent="0.25">
      <c r="A218" s="2"/>
    </row>
    <row r="222" spans="1:5" ht="13" x14ac:dyDescent="0.3">
      <c r="E222" s="1"/>
    </row>
    <row r="230" spans="6:6" x14ac:dyDescent="0.25">
      <c r="F230" s="2"/>
    </row>
    <row r="231" spans="6:6" x14ac:dyDescent="0.25">
      <c r="F231" s="2"/>
    </row>
  </sheetData>
  <pageMargins left="0.35433070866141736" right="0.35433070866141736" top="0.59055118110236227" bottom="0.59055118110236227" header="0.51181102362204722" footer="0.51181102362204722"/>
  <pageSetup paperSize="9" scale="85" fitToHeight="0"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15"/>
  <dimension ref="A1:J238"/>
  <sheetViews>
    <sheetView topLeftCell="A2" zoomScaleNormal="100" workbookViewId="0">
      <selection activeCell="D28" sqref="D28"/>
    </sheetView>
  </sheetViews>
  <sheetFormatPr defaultColWidth="8.81640625" defaultRowHeight="12.5" x14ac:dyDescent="0.25"/>
  <cols>
    <col min="1" max="1" width="51" customWidth="1"/>
    <col min="2" max="2" width="13.81640625" customWidth="1"/>
    <col min="3" max="3" width="15" customWidth="1"/>
    <col min="4" max="4" width="23" customWidth="1"/>
    <col min="5" max="5" width="80.81640625" customWidth="1"/>
    <col min="6" max="6" width="9.453125" customWidth="1"/>
  </cols>
  <sheetData>
    <row r="1" spans="1:6" ht="14.5" thickBot="1" x14ac:dyDescent="0.35">
      <c r="A1" s="45" t="s">
        <v>173</v>
      </c>
      <c r="B1" s="199" t="s">
        <v>16</v>
      </c>
      <c r="C1" s="2"/>
    </row>
    <row r="2" spans="1:6" ht="13.5" thickBot="1" x14ac:dyDescent="0.35">
      <c r="A2" s="210" t="s">
        <v>174</v>
      </c>
      <c r="B2" s="199" t="s">
        <v>16</v>
      </c>
      <c r="C2" s="2"/>
    </row>
    <row r="3" spans="1:6" ht="13" x14ac:dyDescent="0.3">
      <c r="A3" s="212" t="s">
        <v>176</v>
      </c>
      <c r="B3" s="199" t="s">
        <v>16</v>
      </c>
      <c r="C3" s="2"/>
    </row>
    <row r="4" spans="1:6" ht="13" x14ac:dyDescent="0.3">
      <c r="A4" s="213"/>
      <c r="B4" s="2"/>
      <c r="C4" s="2"/>
    </row>
    <row r="5" spans="1:6" ht="20" x14ac:dyDescent="0.4">
      <c r="A5" s="205" t="s">
        <v>177</v>
      </c>
      <c r="B5" s="205" t="s">
        <v>19</v>
      </c>
      <c r="C5" s="205" t="s">
        <v>20</v>
      </c>
      <c r="E5" s="1"/>
      <c r="F5" s="2"/>
    </row>
    <row r="6" spans="1:6" ht="13" x14ac:dyDescent="0.3">
      <c r="A6" s="239"/>
      <c r="B6" s="120"/>
      <c r="C6" s="120"/>
      <c r="E6" s="1"/>
      <c r="F6" s="2"/>
    </row>
    <row r="7" spans="1:6" x14ac:dyDescent="0.25">
      <c r="A7" s="239"/>
      <c r="B7" s="120"/>
      <c r="C7" s="120"/>
    </row>
    <row r="8" spans="1:6" ht="14" x14ac:dyDescent="0.3">
      <c r="A8" s="282" t="s">
        <v>178</v>
      </c>
      <c r="B8" s="234"/>
      <c r="C8" s="240">
        <f>'2024 Summary'!C8</f>
        <v>0</v>
      </c>
    </row>
    <row r="9" spans="1:6" ht="13" x14ac:dyDescent="0.3">
      <c r="A9" s="239" t="s">
        <v>179</v>
      </c>
      <c r="B9" s="234"/>
      <c r="C9" s="240">
        <f>'2024 Summary'!C9</f>
        <v>0</v>
      </c>
      <c r="D9" s="1"/>
      <c r="E9" s="1"/>
      <c r="F9" s="2"/>
    </row>
    <row r="10" spans="1:6" ht="13" x14ac:dyDescent="0.3">
      <c r="A10" s="239" t="s">
        <v>180</v>
      </c>
      <c r="B10" s="234"/>
      <c r="C10" s="240">
        <f>'2024 Summary'!C10</f>
        <v>0</v>
      </c>
      <c r="D10" s="1"/>
      <c r="F10" s="2" t="s">
        <v>12</v>
      </c>
    </row>
    <row r="11" spans="1:6" ht="13" x14ac:dyDescent="0.3">
      <c r="A11" s="239"/>
      <c r="B11" s="234"/>
      <c r="C11" s="240"/>
      <c r="D11" s="1"/>
      <c r="F11" s="2"/>
    </row>
    <row r="12" spans="1:6" ht="13" x14ac:dyDescent="0.3">
      <c r="A12" s="239"/>
      <c r="B12" s="234"/>
      <c r="C12" s="240"/>
      <c r="D12" s="1"/>
      <c r="F12" s="2"/>
    </row>
    <row r="13" spans="1:6" ht="13" x14ac:dyDescent="0.3">
      <c r="A13" s="239" t="s">
        <v>215</v>
      </c>
      <c r="B13" s="234"/>
      <c r="C13" s="240">
        <f>'Progress report 2024'!D248</f>
        <v>0</v>
      </c>
      <c r="D13" s="1"/>
      <c r="F13" s="2"/>
    </row>
    <row r="14" spans="1:6" ht="13" x14ac:dyDescent="0.3">
      <c r="A14" s="239" t="s">
        <v>216</v>
      </c>
      <c r="B14" s="234"/>
      <c r="C14" s="240">
        <f>'Progress report 2025'!E248</f>
        <v>0</v>
      </c>
      <c r="D14" s="1"/>
      <c r="F14" s="2"/>
    </row>
    <row r="15" spans="1:6" ht="13" x14ac:dyDescent="0.3">
      <c r="A15" s="120" t="s">
        <v>217</v>
      </c>
      <c r="B15" s="234"/>
      <c r="C15" s="240">
        <f>'Progress report 2026'!E248</f>
        <v>0</v>
      </c>
      <c r="D15" s="1"/>
      <c r="F15" s="2"/>
    </row>
    <row r="16" spans="1:6" s="135" customFormat="1" ht="13" x14ac:dyDescent="0.3">
      <c r="A16" s="283"/>
      <c r="B16" s="284"/>
      <c r="C16" s="240"/>
      <c r="D16" s="134"/>
      <c r="F16" s="136"/>
    </row>
    <row r="17" spans="1:6" ht="15.5" x14ac:dyDescent="0.35">
      <c r="A17" s="285" t="s">
        <v>218</v>
      </c>
      <c r="B17" s="286"/>
      <c r="C17" s="287">
        <f>SUM(C12:C16)</f>
        <v>0</v>
      </c>
    </row>
    <row r="18" spans="1:6" ht="13" x14ac:dyDescent="0.3">
      <c r="A18" s="239" t="s">
        <v>182</v>
      </c>
      <c r="B18" s="234"/>
      <c r="C18" s="240">
        <f>C17*0.9</f>
        <v>0</v>
      </c>
      <c r="D18" s="2"/>
      <c r="F18" s="1"/>
    </row>
    <row r="19" spans="1:6" ht="13" x14ac:dyDescent="0.3">
      <c r="A19" s="239" t="s">
        <v>219</v>
      </c>
      <c r="B19" s="240"/>
      <c r="C19" s="240">
        <f>C17*0.1</f>
        <v>0</v>
      </c>
      <c r="D19" s="2"/>
      <c r="E19" s="1"/>
    </row>
    <row r="20" spans="1:6" ht="13" x14ac:dyDescent="0.3">
      <c r="A20" s="239"/>
      <c r="B20" s="240"/>
      <c r="C20" s="240"/>
      <c r="D20" s="2"/>
      <c r="E20" s="1"/>
    </row>
    <row r="21" spans="1:6" ht="15.5" x14ac:dyDescent="0.35">
      <c r="A21" s="285" t="s">
        <v>220</v>
      </c>
      <c r="B21" s="288"/>
      <c r="C21" s="288">
        <f>C8-C17</f>
        <v>0</v>
      </c>
      <c r="D21" s="2"/>
      <c r="E21" s="1"/>
    </row>
    <row r="22" spans="1:6" ht="15.5" x14ac:dyDescent="0.35">
      <c r="A22" s="285" t="s">
        <v>347</v>
      </c>
      <c r="B22" s="288"/>
      <c r="C22" s="288">
        <f>C9-C18</f>
        <v>0</v>
      </c>
      <c r="F22" s="2"/>
    </row>
    <row r="23" spans="1:6" ht="16" thickBot="1" x14ac:dyDescent="0.4">
      <c r="A23" s="285"/>
      <c r="B23" s="288"/>
      <c r="C23" s="288"/>
      <c r="F23" s="2"/>
    </row>
    <row r="24" spans="1:6" ht="16" thickBot="1" x14ac:dyDescent="0.4">
      <c r="A24" s="200" t="s">
        <v>185</v>
      </c>
      <c r="B24" s="201"/>
      <c r="C24" s="235"/>
      <c r="D24" s="115"/>
    </row>
    <row r="25" spans="1:6" ht="13" x14ac:dyDescent="0.3">
      <c r="A25" s="241"/>
      <c r="B25" s="229"/>
      <c r="C25" s="242"/>
      <c r="F25" s="2"/>
    </row>
    <row r="26" spans="1:6" ht="13" x14ac:dyDescent="0.3">
      <c r="A26" s="243" t="s">
        <v>17</v>
      </c>
      <c r="B26" s="120" t="s">
        <v>186</v>
      </c>
      <c r="C26" s="234">
        <f>'2024 Summary'!C20+'2025 Summary'!C20+'2026 Summary'!C20</f>
        <v>0</v>
      </c>
      <c r="F26" s="2"/>
    </row>
    <row r="27" spans="1:6" ht="13" x14ac:dyDescent="0.3">
      <c r="A27" s="243"/>
      <c r="B27" s="120"/>
      <c r="C27" s="234"/>
      <c r="F27" s="2"/>
    </row>
    <row r="28" spans="1:6" ht="13" x14ac:dyDescent="0.3">
      <c r="A28" s="243" t="s">
        <v>187</v>
      </c>
      <c r="B28" s="120" t="s">
        <v>188</v>
      </c>
      <c r="C28" s="234">
        <f>'2024 Summary'!C22+'2025 Summary'!C22+'2026 Summary'!C22</f>
        <v>0</v>
      </c>
      <c r="F28" s="2"/>
    </row>
    <row r="29" spans="1:6" ht="13" x14ac:dyDescent="0.3">
      <c r="A29" s="243" t="s">
        <v>189</v>
      </c>
      <c r="B29" s="120" t="s">
        <v>188</v>
      </c>
      <c r="C29" s="234">
        <f>'2024 Summary'!C23+'2025 Summary'!C23+'2026 Summary'!C23</f>
        <v>0</v>
      </c>
      <c r="F29" s="2"/>
    </row>
    <row r="30" spans="1:6" ht="13" x14ac:dyDescent="0.3">
      <c r="A30" s="243" t="s">
        <v>190</v>
      </c>
      <c r="B30" s="120" t="s">
        <v>188</v>
      </c>
      <c r="C30" s="234">
        <f>'2024 Summary'!C24+'2025 Summary'!C24+'2026 Summary'!C24</f>
        <v>0</v>
      </c>
      <c r="F30" s="2"/>
    </row>
    <row r="31" spans="1:6" ht="13" x14ac:dyDescent="0.3">
      <c r="A31" s="243" t="s">
        <v>191</v>
      </c>
      <c r="B31" s="120" t="s">
        <v>188</v>
      </c>
      <c r="C31" s="234">
        <f>'2024 Summary'!C25+'2025 Summary'!C25+'2026 Summary'!C25</f>
        <v>0</v>
      </c>
      <c r="F31" s="2"/>
    </row>
    <row r="32" spans="1:6" ht="13" x14ac:dyDescent="0.3">
      <c r="A32" s="243" t="s">
        <v>192</v>
      </c>
      <c r="B32" s="120" t="s">
        <v>188</v>
      </c>
      <c r="C32" s="234">
        <f>'2024 Summary'!C26+'2025 Summary'!C26+'2026 Summary'!C26</f>
        <v>0</v>
      </c>
      <c r="F32" s="3"/>
    </row>
    <row r="33" spans="1:6" ht="13" x14ac:dyDescent="0.3">
      <c r="A33" s="243"/>
      <c r="B33" s="120"/>
      <c r="C33" s="234"/>
      <c r="F33" s="3"/>
    </row>
    <row r="34" spans="1:6" ht="13" x14ac:dyDescent="0.3">
      <c r="A34" s="243" t="s">
        <v>193</v>
      </c>
      <c r="B34" s="120" t="s">
        <v>186</v>
      </c>
      <c r="C34" s="234">
        <f>'2024 Summary'!C28+'2025 Summary'!C28+'2026 Summary'!C28</f>
        <v>0</v>
      </c>
      <c r="F34" s="3"/>
    </row>
    <row r="35" spans="1:6" ht="13" x14ac:dyDescent="0.3">
      <c r="A35" s="243" t="s">
        <v>194</v>
      </c>
      <c r="B35" s="120" t="s">
        <v>186</v>
      </c>
      <c r="C35" s="234">
        <f>'2024 Summary'!C29+'2025 Summary'!C29+'2026 Summary'!C29</f>
        <v>0</v>
      </c>
      <c r="F35" s="2"/>
    </row>
    <row r="36" spans="1:6" ht="13" x14ac:dyDescent="0.3">
      <c r="A36" s="243" t="s">
        <v>195</v>
      </c>
      <c r="B36" s="120" t="s">
        <v>186</v>
      </c>
      <c r="C36" s="234">
        <f>'2024 Summary'!C30+'2025 Summary'!C30+'2026 Summary'!C30</f>
        <v>0</v>
      </c>
      <c r="F36" s="2"/>
    </row>
    <row r="37" spans="1:6" x14ac:dyDescent="0.25">
      <c r="A37" s="239"/>
      <c r="B37" s="120"/>
      <c r="C37" s="234"/>
    </row>
    <row r="38" spans="1:6" ht="15.5" x14ac:dyDescent="0.35">
      <c r="A38" s="116" t="s">
        <v>196</v>
      </c>
      <c r="B38" s="118"/>
      <c r="C38" s="236">
        <f>SUM(C26:C36)</f>
        <v>0</v>
      </c>
    </row>
    <row r="39" spans="1:6" x14ac:dyDescent="0.25">
      <c r="A39" s="46"/>
      <c r="B39" s="2"/>
      <c r="C39" s="2"/>
    </row>
    <row r="40" spans="1:6" ht="15.5" x14ac:dyDescent="0.35">
      <c r="A40" s="116" t="s">
        <v>197</v>
      </c>
      <c r="B40" s="118"/>
      <c r="C40" s="236">
        <f>C26+SUM(C34:C36)</f>
        <v>0</v>
      </c>
      <c r="E40" s="1"/>
    </row>
    <row r="41" spans="1:6" ht="13" x14ac:dyDescent="0.3">
      <c r="A41" s="47"/>
      <c r="B41" s="1"/>
      <c r="C41" s="2"/>
    </row>
    <row r="42" spans="1:6" ht="15.5" x14ac:dyDescent="0.35">
      <c r="A42" s="237" t="s">
        <v>198</v>
      </c>
      <c r="B42" s="216"/>
      <c r="C42" s="238">
        <f>SUM(C28:C32)</f>
        <v>0</v>
      </c>
    </row>
    <row r="43" spans="1:6" ht="13" x14ac:dyDescent="0.3">
      <c r="A43" s="1"/>
      <c r="B43" s="2"/>
      <c r="C43" s="2"/>
    </row>
    <row r="46" spans="1:6" ht="13" x14ac:dyDescent="0.3">
      <c r="B46" s="1"/>
      <c r="C46" s="107"/>
      <c r="D46" s="2"/>
    </row>
    <row r="47" spans="1:6" x14ac:dyDescent="0.25">
      <c r="B47" s="2"/>
      <c r="C47" s="107"/>
    </row>
    <row r="48" spans="1:6" ht="13" x14ac:dyDescent="0.3">
      <c r="B48" s="1"/>
      <c r="C48" s="322"/>
    </row>
    <row r="49" spans="1:6" x14ac:dyDescent="0.25">
      <c r="B49" s="2"/>
      <c r="C49" s="107"/>
    </row>
    <row r="50" spans="1:6" ht="15.5" x14ac:dyDescent="0.35">
      <c r="A50" s="9"/>
      <c r="B50" s="1"/>
      <c r="C50" s="107"/>
    </row>
    <row r="51" spans="1:6" s="9" customFormat="1" ht="15.5" x14ac:dyDescent="0.35">
      <c r="A51"/>
      <c r="B51" s="2"/>
      <c r="C51" s="107"/>
      <c r="E51" s="10"/>
    </row>
    <row r="52" spans="1:6" ht="13" x14ac:dyDescent="0.3">
      <c r="B52" s="1"/>
      <c r="C52" s="107"/>
      <c r="E52" s="1"/>
    </row>
    <row r="53" spans="1:6" ht="13" x14ac:dyDescent="0.3">
      <c r="B53" s="2"/>
      <c r="C53" s="107"/>
      <c r="E53" s="1"/>
    </row>
    <row r="54" spans="1:6" ht="13" x14ac:dyDescent="0.3">
      <c r="B54" s="1"/>
      <c r="C54" s="107"/>
      <c r="E54" s="2"/>
    </row>
    <row r="55" spans="1:6" ht="13" x14ac:dyDescent="0.3">
      <c r="A55" s="44"/>
      <c r="B55" s="2"/>
      <c r="C55" s="107"/>
      <c r="E55" s="4"/>
    </row>
    <row r="56" spans="1:6" ht="13" x14ac:dyDescent="0.3">
      <c r="A56" s="44"/>
      <c r="B56" s="2"/>
      <c r="C56" s="107"/>
      <c r="E56" s="4"/>
    </row>
    <row r="57" spans="1:6" ht="13" x14ac:dyDescent="0.3">
      <c r="E57" s="4"/>
      <c r="F57" s="2" t="s">
        <v>12</v>
      </c>
    </row>
    <row r="58" spans="1:6" ht="13" x14ac:dyDescent="0.3">
      <c r="E58" s="4"/>
    </row>
    <row r="59" spans="1:6" ht="13" x14ac:dyDescent="0.3">
      <c r="A59" s="2"/>
      <c r="F59" s="4"/>
    </row>
    <row r="60" spans="1:6" ht="13" x14ac:dyDescent="0.3">
      <c r="F60" s="4"/>
    </row>
    <row r="61" spans="1:6" ht="13" x14ac:dyDescent="0.3">
      <c r="E61" s="4"/>
      <c r="F61" s="4"/>
    </row>
    <row r="62" spans="1:6" ht="13" x14ac:dyDescent="0.3">
      <c r="A62" s="1"/>
      <c r="E62" s="4"/>
      <c r="F62" s="4"/>
    </row>
    <row r="63" spans="1:6" ht="13" x14ac:dyDescent="0.3">
      <c r="F63" s="4"/>
    </row>
    <row r="64" spans="1:6" ht="13" x14ac:dyDescent="0.3">
      <c r="F64" s="4"/>
    </row>
    <row r="65" spans="1:6" ht="13" x14ac:dyDescent="0.3">
      <c r="F65" s="4"/>
    </row>
    <row r="66" spans="1:6" ht="13" x14ac:dyDescent="0.3">
      <c r="F66" s="4"/>
    </row>
    <row r="67" spans="1:6" ht="13" x14ac:dyDescent="0.3">
      <c r="F67" s="4"/>
    </row>
    <row r="68" spans="1:6" ht="13" x14ac:dyDescent="0.3">
      <c r="A68" s="4"/>
      <c r="F68" s="4"/>
    </row>
    <row r="69" spans="1:6" ht="13" x14ac:dyDescent="0.3">
      <c r="F69" s="4"/>
    </row>
    <row r="70" spans="1:6" ht="13" x14ac:dyDescent="0.3">
      <c r="F70" s="4"/>
    </row>
    <row r="71" spans="1:6" ht="13" x14ac:dyDescent="0.3">
      <c r="F71" s="4"/>
    </row>
    <row r="72" spans="1:6" ht="13" x14ac:dyDescent="0.3">
      <c r="E72" s="2"/>
      <c r="F72" s="4"/>
    </row>
    <row r="73" spans="1:6" ht="13" x14ac:dyDescent="0.3">
      <c r="F73" s="4"/>
    </row>
    <row r="74" spans="1:6" ht="13" x14ac:dyDescent="0.3">
      <c r="A74" s="4"/>
      <c r="F74" s="4"/>
    </row>
    <row r="75" spans="1:6" ht="13" x14ac:dyDescent="0.3">
      <c r="F75" s="4"/>
    </row>
    <row r="76" spans="1:6" ht="13" x14ac:dyDescent="0.3">
      <c r="F76" s="4"/>
    </row>
    <row r="80" spans="1:6" ht="13" x14ac:dyDescent="0.3">
      <c r="A80" s="4"/>
    </row>
    <row r="86" spans="1:6" ht="13" x14ac:dyDescent="0.3">
      <c r="A86" s="1"/>
    </row>
    <row r="87" spans="1:6" x14ac:dyDescent="0.25">
      <c r="E87" s="2"/>
    </row>
    <row r="88" spans="1:6" x14ac:dyDescent="0.25">
      <c r="E88" s="2"/>
    </row>
    <row r="89" spans="1:6" x14ac:dyDescent="0.25">
      <c r="E89" s="2"/>
    </row>
    <row r="90" spans="1:6" x14ac:dyDescent="0.25">
      <c r="E90" s="2"/>
    </row>
    <row r="91" spans="1:6" x14ac:dyDescent="0.25">
      <c r="F91" s="2"/>
    </row>
    <row r="92" spans="1:6" ht="13" x14ac:dyDescent="0.3">
      <c r="A92" s="4"/>
    </row>
    <row r="97" spans="1:1" ht="13" x14ac:dyDescent="0.3">
      <c r="A97" s="4"/>
    </row>
    <row r="102" spans="1:1" ht="13" x14ac:dyDescent="0.3">
      <c r="A102" s="4"/>
    </row>
    <row r="108" spans="1:1" ht="13" x14ac:dyDescent="0.3">
      <c r="A108" s="1"/>
    </row>
    <row r="114" spans="1:1" ht="13" x14ac:dyDescent="0.3">
      <c r="A114" s="4"/>
    </row>
    <row r="119" spans="1:1" ht="13" x14ac:dyDescent="0.3">
      <c r="A119" s="4"/>
    </row>
    <row r="124" spans="1:1" ht="13" x14ac:dyDescent="0.3">
      <c r="A124" s="4"/>
    </row>
    <row r="130" spans="1:1" ht="13" x14ac:dyDescent="0.3">
      <c r="A130" s="1"/>
    </row>
    <row r="136" spans="1:1" ht="13" x14ac:dyDescent="0.3">
      <c r="A136" s="4"/>
    </row>
    <row r="141" spans="1:1" ht="13" x14ac:dyDescent="0.3">
      <c r="A141" s="4"/>
    </row>
    <row r="146" spans="1:1" ht="13" x14ac:dyDescent="0.3">
      <c r="A146" s="4"/>
    </row>
    <row r="152" spans="1:1" ht="13" x14ac:dyDescent="0.3">
      <c r="A152" s="1"/>
    </row>
    <row r="156" spans="1:1" ht="13" x14ac:dyDescent="0.3">
      <c r="A156" s="1"/>
    </row>
    <row r="158" spans="1:1" x14ac:dyDescent="0.25">
      <c r="A158" s="3"/>
    </row>
    <row r="162" spans="1:6" ht="13" x14ac:dyDescent="0.3">
      <c r="A162" s="1"/>
    </row>
    <row r="166" spans="1:6" ht="13" x14ac:dyDescent="0.3">
      <c r="A166" s="1"/>
      <c r="E166" s="2"/>
      <c r="F166" s="2"/>
    </row>
    <row r="170" spans="1:6" ht="13" x14ac:dyDescent="0.3">
      <c r="A170" s="1"/>
      <c r="E170" s="2"/>
    </row>
    <row r="171" spans="1:6" x14ac:dyDescent="0.25">
      <c r="E171" s="2"/>
    </row>
    <row r="172" spans="1:6" x14ac:dyDescent="0.25">
      <c r="E172" s="2"/>
    </row>
    <row r="173" spans="1:6" ht="13" x14ac:dyDescent="0.3">
      <c r="F173" s="4"/>
    </row>
    <row r="174" spans="1:6" ht="13" x14ac:dyDescent="0.3">
      <c r="A174" s="1"/>
      <c r="E174" s="3"/>
    </row>
    <row r="175" spans="1:6" x14ac:dyDescent="0.25">
      <c r="E175" s="3"/>
    </row>
    <row r="176" spans="1:6" x14ac:dyDescent="0.25">
      <c r="E176" s="3"/>
    </row>
    <row r="177" spans="1:10" x14ac:dyDescent="0.25">
      <c r="F177" s="2"/>
    </row>
    <row r="178" spans="1:10" ht="13" x14ac:dyDescent="0.3">
      <c r="A178" s="4"/>
      <c r="E178" s="2"/>
    </row>
    <row r="179" spans="1:10" x14ac:dyDescent="0.25">
      <c r="A179" s="3"/>
    </row>
    <row r="180" spans="1:10" ht="13" x14ac:dyDescent="0.3">
      <c r="A180" s="3"/>
      <c r="E180" s="1"/>
    </row>
    <row r="181" spans="1:10" x14ac:dyDescent="0.25">
      <c r="A181" s="3"/>
    </row>
    <row r="183" spans="1:10" ht="13" x14ac:dyDescent="0.3">
      <c r="A183" s="1"/>
    </row>
    <row r="187" spans="1:10" ht="13" x14ac:dyDescent="0.3">
      <c r="A187" s="4"/>
    </row>
    <row r="190" spans="1:10" ht="13" x14ac:dyDescent="0.3">
      <c r="A190" s="1"/>
      <c r="E190" s="4"/>
      <c r="F190" s="3"/>
      <c r="G190" s="3"/>
      <c r="H190" s="3"/>
    </row>
    <row r="191" spans="1:10" x14ac:dyDescent="0.25">
      <c r="E191" s="3"/>
      <c r="F191" s="3"/>
      <c r="G191" s="3"/>
      <c r="H191" s="3"/>
    </row>
    <row r="192" spans="1:10" x14ac:dyDescent="0.25">
      <c r="E192" s="3"/>
      <c r="F192" s="3"/>
      <c r="G192" s="3"/>
      <c r="H192" s="3"/>
      <c r="I192" s="3"/>
      <c r="J192" s="3"/>
    </row>
    <row r="193" spans="1:10" x14ac:dyDescent="0.25">
      <c r="I193" s="3"/>
      <c r="J193" s="3"/>
    </row>
    <row r="194" spans="1:10" x14ac:dyDescent="0.25">
      <c r="I194" s="3"/>
      <c r="J194" s="3"/>
    </row>
    <row r="195" spans="1:10" ht="13" x14ac:dyDescent="0.3">
      <c r="E195" s="1"/>
    </row>
    <row r="196" spans="1:10" ht="13" x14ac:dyDescent="0.3">
      <c r="A196" s="1"/>
      <c r="E196" s="2"/>
    </row>
    <row r="197" spans="1:10" ht="13" x14ac:dyDescent="0.3">
      <c r="A197" s="1"/>
    </row>
    <row r="198" spans="1:10" ht="13" x14ac:dyDescent="0.3">
      <c r="A198" s="1"/>
    </row>
    <row r="199" spans="1:10" ht="13" x14ac:dyDescent="0.3">
      <c r="A199" s="1"/>
      <c r="E199" s="2"/>
    </row>
    <row r="202" spans="1:10" ht="13" x14ac:dyDescent="0.3">
      <c r="A202" s="1"/>
      <c r="E202" s="1"/>
    </row>
    <row r="204" spans="1:10" ht="13" x14ac:dyDescent="0.3">
      <c r="A204" s="7"/>
      <c r="E204" s="4"/>
    </row>
    <row r="206" spans="1:10" ht="13" x14ac:dyDescent="0.3">
      <c r="F206" s="4"/>
    </row>
    <row r="210" spans="1:5" ht="13" x14ac:dyDescent="0.3">
      <c r="E210" s="1"/>
    </row>
    <row r="211" spans="1:5" ht="13" x14ac:dyDescent="0.3">
      <c r="A211" s="1"/>
    </row>
    <row r="214" spans="1:5" x14ac:dyDescent="0.25">
      <c r="A214" s="2"/>
    </row>
    <row r="215" spans="1:5" ht="13" x14ac:dyDescent="0.3">
      <c r="E215" s="1"/>
    </row>
    <row r="216" spans="1:5" ht="13" x14ac:dyDescent="0.3">
      <c r="E216" s="1"/>
    </row>
    <row r="217" spans="1:5" x14ac:dyDescent="0.25">
      <c r="A217" s="2"/>
      <c r="E217" s="2"/>
    </row>
    <row r="218" spans="1:5" ht="13" x14ac:dyDescent="0.3">
      <c r="E218" s="1"/>
    </row>
    <row r="220" spans="1:5" x14ac:dyDescent="0.25">
      <c r="E220" s="7"/>
    </row>
    <row r="221" spans="1:5" ht="13" x14ac:dyDescent="0.3">
      <c r="E221" s="1"/>
    </row>
    <row r="222" spans="1:5" ht="13" x14ac:dyDescent="0.3">
      <c r="E222" s="1"/>
    </row>
    <row r="225" spans="1:6" x14ac:dyDescent="0.25">
      <c r="A225" s="2"/>
    </row>
    <row r="229" spans="1:6" ht="13" x14ac:dyDescent="0.3">
      <c r="E229" s="1"/>
    </row>
    <row r="237" spans="1:6" x14ac:dyDescent="0.25">
      <c r="F237" s="2"/>
    </row>
    <row r="238" spans="1:6" x14ac:dyDescent="0.25">
      <c r="F238" s="2"/>
    </row>
  </sheetData>
  <pageMargins left="0.35433070866141736" right="0.35433070866141736" top="0.59055118110236227" bottom="0.59055118110236227" header="0.51181102362204722" footer="0.51181102362204722"/>
  <pageSetup paperSize="9" scale="85" fitToHeight="0" orientation="portrait"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9"/>
  <dimension ref="A1:J273"/>
  <sheetViews>
    <sheetView topLeftCell="A85" workbookViewId="0">
      <selection activeCell="E163" sqref="E163"/>
    </sheetView>
  </sheetViews>
  <sheetFormatPr defaultColWidth="8.81640625" defaultRowHeight="12.5" x14ac:dyDescent="0.25"/>
  <cols>
    <col min="5" max="5" width="9.81640625" bestFit="1" customWidth="1"/>
    <col min="7" max="7" width="12.1796875" bestFit="1" customWidth="1"/>
    <col min="9" max="9" width="12.1796875" bestFit="1" customWidth="1"/>
  </cols>
  <sheetData>
    <row r="1" spans="1:10" ht="18" x14ac:dyDescent="0.4">
      <c r="A1" s="476" t="s">
        <v>221</v>
      </c>
      <c r="B1" s="477"/>
      <c r="C1" s="477"/>
      <c r="D1" s="477"/>
      <c r="E1" s="477"/>
      <c r="F1" s="477"/>
      <c r="G1" s="477"/>
      <c r="H1" s="477"/>
      <c r="I1" s="477"/>
      <c r="J1" s="478"/>
    </row>
    <row r="2" spans="1:10" x14ac:dyDescent="0.25">
      <c r="A2" s="479"/>
      <c r="B2" s="480"/>
      <c r="C2" s="480"/>
      <c r="D2" s="480"/>
      <c r="E2" s="480"/>
      <c r="F2" s="480"/>
      <c r="G2" s="480"/>
      <c r="H2" s="480"/>
      <c r="I2" s="480"/>
      <c r="J2" s="481"/>
    </row>
    <row r="3" spans="1:10" ht="14.5" x14ac:dyDescent="0.3">
      <c r="A3" s="482" t="s">
        <v>15</v>
      </c>
      <c r="B3" s="464"/>
      <c r="C3" s="111" t="s">
        <v>222</v>
      </c>
      <c r="D3" s="483" t="s">
        <v>223</v>
      </c>
      <c r="E3" s="484"/>
      <c r="F3" s="484"/>
      <c r="G3" s="484"/>
      <c r="H3" s="484"/>
      <c r="I3" s="484"/>
      <c r="J3" s="485"/>
    </row>
    <row r="4" spans="1:10" ht="13" x14ac:dyDescent="0.3">
      <c r="A4" s="482" t="s">
        <v>17</v>
      </c>
      <c r="B4" s="464"/>
      <c r="C4" s="42" t="s">
        <v>224</v>
      </c>
      <c r="D4" s="486" t="s">
        <v>225</v>
      </c>
      <c r="E4" s="487"/>
      <c r="F4" s="487"/>
      <c r="G4" s="487"/>
      <c r="H4" s="487"/>
      <c r="I4" s="487"/>
      <c r="J4" s="488"/>
    </row>
    <row r="5" spans="1:10" x14ac:dyDescent="0.25">
      <c r="A5" s="470"/>
      <c r="B5" s="432"/>
      <c r="C5" s="432"/>
      <c r="D5" s="432"/>
      <c r="E5" s="432"/>
      <c r="F5" s="432"/>
      <c r="G5" s="432"/>
      <c r="H5" s="432"/>
      <c r="I5" s="432"/>
      <c r="J5" s="471"/>
    </row>
    <row r="6" spans="1:10" ht="15.5" x14ac:dyDescent="0.35">
      <c r="A6" s="472" t="s">
        <v>226</v>
      </c>
      <c r="B6" s="473"/>
      <c r="C6" s="108"/>
      <c r="D6" s="36"/>
      <c r="E6" s="36" t="s">
        <v>227</v>
      </c>
      <c r="F6" s="36"/>
      <c r="G6" s="36" t="s">
        <v>228</v>
      </c>
      <c r="H6" s="36"/>
      <c r="I6" s="43" t="s">
        <v>23</v>
      </c>
      <c r="J6" s="65" t="s">
        <v>229</v>
      </c>
    </row>
    <row r="7" spans="1:10" ht="13.5" x14ac:dyDescent="0.35">
      <c r="A7" s="474" t="s">
        <v>230</v>
      </c>
      <c r="B7" s="475"/>
      <c r="C7" s="49"/>
      <c r="D7" s="12"/>
      <c r="E7" s="13"/>
      <c r="F7" s="12"/>
      <c r="G7" s="13"/>
      <c r="H7" s="12"/>
      <c r="I7" s="14"/>
      <c r="J7" s="66"/>
    </row>
    <row r="8" spans="1:10" ht="13" x14ac:dyDescent="0.3">
      <c r="A8" s="457" t="s">
        <v>231</v>
      </c>
      <c r="B8" s="448"/>
      <c r="C8" s="323" t="s">
        <v>232</v>
      </c>
      <c r="D8" s="12"/>
      <c r="E8" s="12"/>
      <c r="F8" s="12"/>
      <c r="G8" s="12"/>
      <c r="H8" s="12"/>
      <c r="I8" s="15"/>
      <c r="J8" s="67"/>
    </row>
    <row r="9" spans="1:10" ht="13" x14ac:dyDescent="0.3">
      <c r="A9" s="68">
        <v>1</v>
      </c>
      <c r="B9" s="324" t="s">
        <v>233</v>
      </c>
      <c r="C9" s="324" t="s">
        <v>234</v>
      </c>
      <c r="D9" s="324" t="s">
        <v>235</v>
      </c>
      <c r="E9" s="17">
        <v>0</v>
      </c>
      <c r="F9" s="17"/>
      <c r="G9" s="17">
        <v>0</v>
      </c>
      <c r="H9" s="16"/>
      <c r="I9" s="16"/>
      <c r="J9" s="69"/>
    </row>
    <row r="10" spans="1:10" ht="13" x14ac:dyDescent="0.3">
      <c r="A10" s="70">
        <v>2</v>
      </c>
      <c r="B10" s="324" t="s">
        <v>233</v>
      </c>
      <c r="C10" s="324" t="s">
        <v>234</v>
      </c>
      <c r="D10" s="324" t="s">
        <v>235</v>
      </c>
      <c r="E10" s="17">
        <v>0</v>
      </c>
      <c r="F10" s="17"/>
      <c r="G10" s="17">
        <v>0</v>
      </c>
      <c r="H10" s="16"/>
      <c r="I10" s="18"/>
      <c r="J10" s="71"/>
    </row>
    <row r="11" spans="1:10" ht="13" x14ac:dyDescent="0.3">
      <c r="A11" s="70">
        <v>3</v>
      </c>
      <c r="B11" s="324" t="s">
        <v>233</v>
      </c>
      <c r="C11" s="324" t="s">
        <v>234</v>
      </c>
      <c r="D11" s="324" t="s">
        <v>235</v>
      </c>
      <c r="E11" s="17">
        <v>0</v>
      </c>
      <c r="F11" s="17"/>
      <c r="G11" s="17">
        <v>0</v>
      </c>
      <c r="H11" s="16"/>
      <c r="I11" s="18"/>
      <c r="J11" s="72"/>
    </row>
    <row r="12" spans="1:10" ht="13" x14ac:dyDescent="0.3">
      <c r="A12" s="70">
        <v>4</v>
      </c>
      <c r="B12" s="324" t="s">
        <v>233</v>
      </c>
      <c r="C12" s="324" t="s">
        <v>234</v>
      </c>
      <c r="D12" s="324" t="s">
        <v>235</v>
      </c>
      <c r="E12" s="17">
        <v>0</v>
      </c>
      <c r="F12" s="17"/>
      <c r="G12" s="17">
        <v>0</v>
      </c>
      <c r="H12" s="16"/>
      <c r="I12" s="16"/>
      <c r="J12" s="69"/>
    </row>
    <row r="13" spans="1:10" ht="13" x14ac:dyDescent="0.3">
      <c r="A13" s="70">
        <v>5</v>
      </c>
      <c r="B13" s="324" t="s">
        <v>233</v>
      </c>
      <c r="C13" s="324" t="s">
        <v>234</v>
      </c>
      <c r="D13" s="324" t="s">
        <v>235</v>
      </c>
      <c r="E13" s="17">
        <v>0</v>
      </c>
      <c r="F13" s="17"/>
      <c r="G13" s="17">
        <v>0</v>
      </c>
      <c r="H13" s="16"/>
      <c r="I13" s="16"/>
      <c r="J13" s="69"/>
    </row>
    <row r="14" spans="1:10" ht="13" x14ac:dyDescent="0.3">
      <c r="A14" s="70">
        <v>6</v>
      </c>
      <c r="B14" s="324" t="s">
        <v>233</v>
      </c>
      <c r="C14" s="324" t="s">
        <v>234</v>
      </c>
      <c r="D14" s="324" t="s">
        <v>235</v>
      </c>
      <c r="E14" s="17">
        <v>0</v>
      </c>
      <c r="F14" s="17"/>
      <c r="G14" s="17">
        <v>0</v>
      </c>
      <c r="H14" s="16"/>
      <c r="I14" s="19"/>
      <c r="J14" s="73"/>
    </row>
    <row r="15" spans="1:10" x14ac:dyDescent="0.25">
      <c r="A15" s="70">
        <v>7</v>
      </c>
      <c r="B15" s="324" t="s">
        <v>233</v>
      </c>
      <c r="C15" s="324" t="s">
        <v>234</v>
      </c>
      <c r="D15" s="324" t="s">
        <v>235</v>
      </c>
      <c r="E15" s="17">
        <v>0</v>
      </c>
      <c r="F15" s="17"/>
      <c r="G15" s="17">
        <v>0</v>
      </c>
      <c r="H15" s="16"/>
      <c r="I15" s="16"/>
      <c r="J15" s="74"/>
    </row>
    <row r="16" spans="1:10" x14ac:dyDescent="0.25">
      <c r="A16" s="70">
        <v>8</v>
      </c>
      <c r="B16" s="324" t="s">
        <v>233</v>
      </c>
      <c r="C16" s="324" t="s">
        <v>234</v>
      </c>
      <c r="D16" s="324" t="s">
        <v>235</v>
      </c>
      <c r="E16" s="17">
        <v>0</v>
      </c>
      <c r="F16" s="17"/>
      <c r="G16" s="17">
        <v>0</v>
      </c>
      <c r="H16" s="16"/>
      <c r="I16" s="16"/>
      <c r="J16" s="74"/>
    </row>
    <row r="17" spans="1:10" x14ac:dyDescent="0.25">
      <c r="A17" s="70">
        <v>9</v>
      </c>
      <c r="B17" s="324" t="s">
        <v>233</v>
      </c>
      <c r="C17" s="324" t="s">
        <v>234</v>
      </c>
      <c r="D17" s="324" t="s">
        <v>235</v>
      </c>
      <c r="E17" s="17">
        <v>0</v>
      </c>
      <c r="F17" s="17"/>
      <c r="G17" s="17">
        <v>0</v>
      </c>
      <c r="H17" s="16"/>
      <c r="I17" s="16"/>
      <c r="J17" s="74"/>
    </row>
    <row r="18" spans="1:10" x14ac:dyDescent="0.25">
      <c r="A18" s="70">
        <v>10</v>
      </c>
      <c r="B18" s="324" t="s">
        <v>233</v>
      </c>
      <c r="C18" s="324" t="s">
        <v>234</v>
      </c>
      <c r="D18" s="324" t="s">
        <v>235</v>
      </c>
      <c r="E18" s="17">
        <v>0</v>
      </c>
      <c r="F18" s="17"/>
      <c r="G18" s="17">
        <v>0</v>
      </c>
      <c r="H18" s="16"/>
      <c r="I18" s="16"/>
      <c r="J18" s="74"/>
    </row>
    <row r="19" spans="1:10" ht="13" x14ac:dyDescent="0.3">
      <c r="A19" s="447" t="s">
        <v>236</v>
      </c>
      <c r="B19" s="448"/>
      <c r="C19" s="23"/>
      <c r="D19" s="20"/>
      <c r="E19" s="21">
        <f>SUM(E9:E18)</f>
        <v>0</v>
      </c>
      <c r="F19" s="22"/>
      <c r="G19" s="21">
        <f>SUM(G9:G18)</f>
        <v>0</v>
      </c>
      <c r="H19" s="23"/>
      <c r="I19" s="22">
        <f>G19-E19</f>
        <v>0</v>
      </c>
      <c r="J19" s="75"/>
    </row>
    <row r="20" spans="1:10" ht="13" x14ac:dyDescent="0.3">
      <c r="A20" s="457" t="s">
        <v>237</v>
      </c>
      <c r="B20" s="448"/>
      <c r="C20" s="323" t="s">
        <v>232</v>
      </c>
      <c r="D20" s="12"/>
      <c r="E20" s="12"/>
      <c r="F20" s="12"/>
      <c r="G20" s="12"/>
      <c r="H20" s="12"/>
      <c r="I20" s="24"/>
      <c r="J20" s="76"/>
    </row>
    <row r="21" spans="1:10" x14ac:dyDescent="0.25">
      <c r="A21" s="77">
        <v>1</v>
      </c>
      <c r="B21" s="324" t="s">
        <v>233</v>
      </c>
      <c r="C21" s="324" t="s">
        <v>234</v>
      </c>
      <c r="D21" s="324" t="s">
        <v>235</v>
      </c>
      <c r="E21" s="17">
        <v>0</v>
      </c>
      <c r="F21" s="17"/>
      <c r="G21" s="17">
        <v>0</v>
      </c>
      <c r="H21" s="16"/>
      <c r="I21" s="16"/>
      <c r="J21" s="74"/>
    </row>
    <row r="22" spans="1:10" x14ac:dyDescent="0.25">
      <c r="A22" s="77">
        <v>2</v>
      </c>
      <c r="B22" s="324" t="s">
        <v>233</v>
      </c>
      <c r="C22" s="324" t="s">
        <v>234</v>
      </c>
      <c r="D22" s="324" t="s">
        <v>235</v>
      </c>
      <c r="E22" s="17">
        <v>0</v>
      </c>
      <c r="F22" s="17"/>
      <c r="G22" s="17">
        <v>0</v>
      </c>
      <c r="H22" s="16"/>
      <c r="I22" s="16"/>
      <c r="J22" s="74"/>
    </row>
    <row r="23" spans="1:10" x14ac:dyDescent="0.25">
      <c r="A23" s="77">
        <v>3</v>
      </c>
      <c r="B23" s="324" t="s">
        <v>233</v>
      </c>
      <c r="C23" s="324" t="s">
        <v>234</v>
      </c>
      <c r="D23" s="324" t="s">
        <v>235</v>
      </c>
      <c r="E23" s="17">
        <v>0</v>
      </c>
      <c r="F23" s="17"/>
      <c r="G23" s="17">
        <v>0</v>
      </c>
      <c r="H23" s="16"/>
      <c r="I23" s="16"/>
      <c r="J23" s="74"/>
    </row>
    <row r="24" spans="1:10" x14ac:dyDescent="0.25">
      <c r="A24" s="77">
        <v>4</v>
      </c>
      <c r="B24" s="324" t="s">
        <v>233</v>
      </c>
      <c r="C24" s="324" t="s">
        <v>234</v>
      </c>
      <c r="D24" s="324" t="s">
        <v>235</v>
      </c>
      <c r="E24" s="17">
        <v>0</v>
      </c>
      <c r="F24" s="17"/>
      <c r="G24" s="17">
        <v>0</v>
      </c>
      <c r="H24" s="16"/>
      <c r="I24" s="16"/>
      <c r="J24" s="74"/>
    </row>
    <row r="25" spans="1:10" x14ac:dyDescent="0.25">
      <c r="A25" s="77">
        <v>5</v>
      </c>
      <c r="B25" s="324" t="s">
        <v>233</v>
      </c>
      <c r="C25" s="324" t="s">
        <v>234</v>
      </c>
      <c r="D25" s="324" t="s">
        <v>235</v>
      </c>
      <c r="E25" s="17">
        <v>0</v>
      </c>
      <c r="F25" s="17"/>
      <c r="G25" s="17">
        <v>0</v>
      </c>
      <c r="H25" s="16"/>
      <c r="I25" s="16"/>
      <c r="J25" s="74"/>
    </row>
    <row r="26" spans="1:10" x14ac:dyDescent="0.25">
      <c r="A26" s="77">
        <v>6</v>
      </c>
      <c r="B26" s="324" t="s">
        <v>233</v>
      </c>
      <c r="C26" s="324" t="s">
        <v>234</v>
      </c>
      <c r="D26" s="324" t="s">
        <v>235</v>
      </c>
      <c r="E26" s="17">
        <v>0</v>
      </c>
      <c r="F26" s="17"/>
      <c r="G26" s="17">
        <v>0</v>
      </c>
      <c r="H26" s="16"/>
      <c r="I26" s="16"/>
      <c r="J26" s="74"/>
    </row>
    <row r="27" spans="1:10" x14ac:dyDescent="0.25">
      <c r="A27" s="77">
        <v>7</v>
      </c>
      <c r="B27" s="324" t="s">
        <v>233</v>
      </c>
      <c r="C27" s="324" t="s">
        <v>234</v>
      </c>
      <c r="D27" s="324" t="s">
        <v>235</v>
      </c>
      <c r="E27" s="17">
        <v>0</v>
      </c>
      <c r="F27" s="17"/>
      <c r="G27" s="17">
        <v>0</v>
      </c>
      <c r="H27" s="16"/>
      <c r="I27" s="16"/>
      <c r="J27" s="74"/>
    </row>
    <row r="28" spans="1:10" x14ac:dyDescent="0.25">
      <c r="A28" s="77">
        <v>8</v>
      </c>
      <c r="B28" s="324" t="s">
        <v>233</v>
      </c>
      <c r="C28" s="324" t="s">
        <v>234</v>
      </c>
      <c r="D28" s="324" t="s">
        <v>235</v>
      </c>
      <c r="E28" s="17">
        <v>0</v>
      </c>
      <c r="F28" s="17"/>
      <c r="G28" s="17">
        <v>0</v>
      </c>
      <c r="H28" s="16"/>
      <c r="I28" s="16"/>
      <c r="J28" s="74"/>
    </row>
    <row r="29" spans="1:10" x14ac:dyDescent="0.25">
      <c r="A29" s="77">
        <v>9</v>
      </c>
      <c r="B29" s="324" t="s">
        <v>233</v>
      </c>
      <c r="C29" s="324" t="s">
        <v>234</v>
      </c>
      <c r="D29" s="324" t="s">
        <v>235</v>
      </c>
      <c r="E29" s="17">
        <v>0</v>
      </c>
      <c r="F29" s="17"/>
      <c r="G29" s="17">
        <v>0</v>
      </c>
      <c r="H29" s="16"/>
      <c r="I29" s="16"/>
      <c r="J29" s="74"/>
    </row>
    <row r="30" spans="1:10" x14ac:dyDescent="0.25">
      <c r="A30" s="77">
        <v>10</v>
      </c>
      <c r="B30" s="324" t="s">
        <v>233</v>
      </c>
      <c r="C30" s="324" t="s">
        <v>234</v>
      </c>
      <c r="D30" s="324" t="s">
        <v>235</v>
      </c>
      <c r="E30" s="17">
        <v>0</v>
      </c>
      <c r="F30" s="17"/>
      <c r="G30" s="17">
        <v>0</v>
      </c>
      <c r="H30" s="16"/>
      <c r="I30" s="16"/>
      <c r="J30" s="74"/>
    </row>
    <row r="31" spans="1:10" ht="13" x14ac:dyDescent="0.3">
      <c r="A31" s="447" t="s">
        <v>238</v>
      </c>
      <c r="B31" s="448"/>
      <c r="C31" s="23"/>
      <c r="D31" s="20"/>
      <c r="E31" s="21">
        <f>SUM(E21:E30)</f>
        <v>0</v>
      </c>
      <c r="F31" s="22"/>
      <c r="G31" s="21">
        <f>SUM(G21:G30)</f>
        <v>0</v>
      </c>
      <c r="H31" s="23"/>
      <c r="I31" s="22">
        <f>G31-E31</f>
        <v>0</v>
      </c>
      <c r="J31" s="75"/>
    </row>
    <row r="32" spans="1:10" ht="13" x14ac:dyDescent="0.3">
      <c r="A32" s="457" t="s">
        <v>239</v>
      </c>
      <c r="B32" s="458"/>
      <c r="C32" s="323" t="s">
        <v>240</v>
      </c>
      <c r="D32" s="12"/>
      <c r="E32" s="12"/>
      <c r="F32" s="12"/>
      <c r="G32" s="12"/>
      <c r="H32" s="12"/>
      <c r="I32" s="12"/>
      <c r="J32" s="76"/>
    </row>
    <row r="33" spans="1:10" x14ac:dyDescent="0.25">
      <c r="A33" s="77">
        <v>1</v>
      </c>
      <c r="B33" s="324" t="s">
        <v>241</v>
      </c>
      <c r="C33" s="324" t="s">
        <v>242</v>
      </c>
      <c r="D33" s="324" t="s">
        <v>243</v>
      </c>
      <c r="E33" s="17">
        <v>55</v>
      </c>
      <c r="F33" s="17"/>
      <c r="G33" s="17">
        <v>440</v>
      </c>
      <c r="H33" s="16"/>
      <c r="I33" s="112"/>
      <c r="J33" s="74"/>
    </row>
    <row r="34" spans="1:10" x14ac:dyDescent="0.25">
      <c r="A34" s="77">
        <v>2</v>
      </c>
      <c r="B34" s="324" t="s">
        <v>244</v>
      </c>
      <c r="C34" s="324" t="s">
        <v>245</v>
      </c>
      <c r="D34" s="324" t="s">
        <v>243</v>
      </c>
      <c r="E34" s="17">
        <v>660</v>
      </c>
      <c r="F34" s="17"/>
      <c r="G34" s="17">
        <v>1650</v>
      </c>
      <c r="H34" s="16"/>
      <c r="I34" s="16"/>
      <c r="J34" s="74"/>
    </row>
    <row r="35" spans="1:10" ht="13" x14ac:dyDescent="0.3">
      <c r="A35" s="447" t="s">
        <v>246</v>
      </c>
      <c r="B35" s="448"/>
      <c r="C35" s="23"/>
      <c r="D35" s="20"/>
      <c r="E35" s="21">
        <f>SUM(E33:E34)</f>
        <v>715</v>
      </c>
      <c r="F35" s="22"/>
      <c r="G35" s="21">
        <f>SUM(G33:G34)</f>
        <v>2090</v>
      </c>
      <c r="H35" s="23"/>
      <c r="I35" s="22">
        <f>G35-E35</f>
        <v>1375</v>
      </c>
      <c r="J35" s="75"/>
    </row>
    <row r="36" spans="1:10" ht="13" x14ac:dyDescent="0.3">
      <c r="A36" s="457" t="s">
        <v>247</v>
      </c>
      <c r="B36" s="458"/>
      <c r="C36" s="323" t="s">
        <v>232</v>
      </c>
      <c r="D36" s="12"/>
      <c r="E36" s="12"/>
      <c r="F36" s="12"/>
      <c r="G36" s="12"/>
      <c r="H36" s="12"/>
      <c r="I36" s="12"/>
      <c r="J36" s="76"/>
    </row>
    <row r="37" spans="1:10" x14ac:dyDescent="0.25">
      <c r="A37" s="77">
        <v>1</v>
      </c>
      <c r="B37" s="324" t="s">
        <v>233</v>
      </c>
      <c r="C37" s="324" t="s">
        <v>234</v>
      </c>
      <c r="D37" s="324" t="s">
        <v>235</v>
      </c>
      <c r="E37" s="17">
        <v>0</v>
      </c>
      <c r="F37" s="17"/>
      <c r="G37" s="17">
        <v>0</v>
      </c>
      <c r="H37" s="16"/>
      <c r="I37" s="16"/>
      <c r="J37" s="74"/>
    </row>
    <row r="38" spans="1:10" x14ac:dyDescent="0.25">
      <c r="A38" s="77">
        <v>2</v>
      </c>
      <c r="B38" s="324" t="s">
        <v>233</v>
      </c>
      <c r="C38" s="324" t="s">
        <v>234</v>
      </c>
      <c r="D38" s="324" t="s">
        <v>235</v>
      </c>
      <c r="E38" s="17">
        <v>0</v>
      </c>
      <c r="F38" s="17"/>
      <c r="G38" s="17">
        <v>0</v>
      </c>
      <c r="H38" s="16"/>
      <c r="I38" s="16"/>
      <c r="J38" s="74"/>
    </row>
    <row r="39" spans="1:10" x14ac:dyDescent="0.25">
      <c r="A39" s="77">
        <v>3</v>
      </c>
      <c r="B39" s="324" t="s">
        <v>233</v>
      </c>
      <c r="C39" s="324" t="s">
        <v>234</v>
      </c>
      <c r="D39" s="324" t="s">
        <v>235</v>
      </c>
      <c r="E39" s="17">
        <v>0</v>
      </c>
      <c r="F39" s="17"/>
      <c r="G39" s="17">
        <v>0</v>
      </c>
      <c r="H39" s="16"/>
      <c r="I39" s="16"/>
      <c r="J39" s="74"/>
    </row>
    <row r="40" spans="1:10" x14ac:dyDescent="0.25">
      <c r="A40" s="77">
        <v>4</v>
      </c>
      <c r="B40" s="324" t="s">
        <v>233</v>
      </c>
      <c r="C40" s="324" t="s">
        <v>234</v>
      </c>
      <c r="D40" s="324" t="s">
        <v>235</v>
      </c>
      <c r="E40" s="17">
        <v>0</v>
      </c>
      <c r="F40" s="17"/>
      <c r="G40" s="17">
        <v>0</v>
      </c>
      <c r="H40" s="16"/>
      <c r="I40" s="16"/>
      <c r="J40" s="74"/>
    </row>
    <row r="41" spans="1:10" x14ac:dyDescent="0.25">
      <c r="A41" s="77">
        <v>5</v>
      </c>
      <c r="B41" s="324" t="s">
        <v>233</v>
      </c>
      <c r="C41" s="324" t="s">
        <v>234</v>
      </c>
      <c r="D41" s="324" t="s">
        <v>235</v>
      </c>
      <c r="E41" s="17">
        <v>0</v>
      </c>
      <c r="F41" s="17"/>
      <c r="G41" s="17">
        <v>0</v>
      </c>
      <c r="H41" s="16"/>
      <c r="I41" s="16"/>
      <c r="J41" s="74"/>
    </row>
    <row r="42" spans="1:10" x14ac:dyDescent="0.25">
      <c r="A42" s="77">
        <v>6</v>
      </c>
      <c r="B42" s="324" t="s">
        <v>233</v>
      </c>
      <c r="C42" s="324" t="s">
        <v>234</v>
      </c>
      <c r="D42" s="324" t="s">
        <v>235</v>
      </c>
      <c r="E42" s="17">
        <v>0</v>
      </c>
      <c r="F42" s="17"/>
      <c r="G42" s="17">
        <v>0</v>
      </c>
      <c r="H42" s="16"/>
      <c r="I42" s="16"/>
      <c r="J42" s="74"/>
    </row>
    <row r="43" spans="1:10" x14ac:dyDescent="0.25">
      <c r="A43" s="77">
        <v>7</v>
      </c>
      <c r="B43" s="324" t="s">
        <v>233</v>
      </c>
      <c r="C43" s="324" t="s">
        <v>234</v>
      </c>
      <c r="D43" s="324" t="s">
        <v>235</v>
      </c>
      <c r="E43" s="17">
        <v>0</v>
      </c>
      <c r="F43" s="17"/>
      <c r="G43" s="17">
        <v>0</v>
      </c>
      <c r="H43" s="16"/>
      <c r="I43" s="16"/>
      <c r="J43" s="74"/>
    </row>
    <row r="44" spans="1:10" x14ac:dyDescent="0.25">
      <c r="A44" s="77">
        <v>8</v>
      </c>
      <c r="B44" s="324" t="s">
        <v>233</v>
      </c>
      <c r="C44" s="324" t="s">
        <v>234</v>
      </c>
      <c r="D44" s="324" t="s">
        <v>235</v>
      </c>
      <c r="E44" s="17">
        <v>0</v>
      </c>
      <c r="F44" s="17"/>
      <c r="G44" s="17">
        <v>0</v>
      </c>
      <c r="H44" s="16"/>
      <c r="I44" s="16"/>
      <c r="J44" s="74"/>
    </row>
    <row r="45" spans="1:10" x14ac:dyDescent="0.25">
      <c r="A45" s="77">
        <v>9</v>
      </c>
      <c r="B45" s="324" t="s">
        <v>233</v>
      </c>
      <c r="C45" s="324" t="s">
        <v>234</v>
      </c>
      <c r="D45" s="324" t="s">
        <v>235</v>
      </c>
      <c r="E45" s="17">
        <v>0</v>
      </c>
      <c r="F45" s="17"/>
      <c r="G45" s="17">
        <v>0</v>
      </c>
      <c r="H45" s="16"/>
      <c r="I45" s="16"/>
      <c r="J45" s="74"/>
    </row>
    <row r="46" spans="1:10" x14ac:dyDescent="0.25">
      <c r="A46" s="77">
        <v>10</v>
      </c>
      <c r="B46" s="324" t="s">
        <v>233</v>
      </c>
      <c r="C46" s="324" t="s">
        <v>234</v>
      </c>
      <c r="D46" s="324" t="s">
        <v>235</v>
      </c>
      <c r="E46" s="17">
        <v>0</v>
      </c>
      <c r="F46" s="17"/>
      <c r="G46" s="17">
        <v>0</v>
      </c>
      <c r="H46" s="16"/>
      <c r="I46" s="16"/>
      <c r="J46" s="74"/>
    </row>
    <row r="47" spans="1:10" ht="13" x14ac:dyDescent="0.3">
      <c r="A47" s="447" t="s">
        <v>248</v>
      </c>
      <c r="B47" s="448"/>
      <c r="C47" s="23"/>
      <c r="D47" s="20"/>
      <c r="E47" s="21">
        <f>SUM(E37:E46)</f>
        <v>0</v>
      </c>
      <c r="F47" s="22"/>
      <c r="G47" s="21">
        <f>SUM(G37:G46)</f>
        <v>0</v>
      </c>
      <c r="H47" s="23"/>
      <c r="I47" s="22">
        <f>G47-E47</f>
        <v>0</v>
      </c>
      <c r="J47" s="75"/>
    </row>
    <row r="48" spans="1:10" ht="13" x14ac:dyDescent="0.3">
      <c r="A48" s="457" t="s">
        <v>249</v>
      </c>
      <c r="B48" s="448"/>
      <c r="C48" s="323" t="s">
        <v>232</v>
      </c>
      <c r="D48" s="12"/>
      <c r="E48" s="12"/>
      <c r="F48" s="12"/>
      <c r="G48" s="12"/>
      <c r="H48" s="12"/>
      <c r="I48" s="12"/>
      <c r="J48" s="76"/>
    </row>
    <row r="49" spans="1:10" x14ac:dyDescent="0.25">
      <c r="A49" s="77">
        <v>1</v>
      </c>
      <c r="B49" s="324" t="s">
        <v>233</v>
      </c>
      <c r="C49" s="324" t="s">
        <v>234</v>
      </c>
      <c r="D49" s="324" t="s">
        <v>235</v>
      </c>
      <c r="E49" s="17">
        <v>0</v>
      </c>
      <c r="F49" s="17"/>
      <c r="G49" s="17">
        <v>0</v>
      </c>
      <c r="H49" s="16"/>
      <c r="I49" s="16"/>
      <c r="J49" s="74"/>
    </row>
    <row r="50" spans="1:10" x14ac:dyDescent="0.25">
      <c r="A50" s="77">
        <v>2</v>
      </c>
      <c r="B50" s="324" t="s">
        <v>233</v>
      </c>
      <c r="C50" s="324" t="s">
        <v>234</v>
      </c>
      <c r="D50" s="324" t="s">
        <v>235</v>
      </c>
      <c r="E50" s="17">
        <v>0</v>
      </c>
      <c r="F50" s="17"/>
      <c r="G50" s="17">
        <v>0</v>
      </c>
      <c r="H50" s="16"/>
      <c r="I50" s="16"/>
      <c r="J50" s="74"/>
    </row>
    <row r="51" spans="1:10" x14ac:dyDescent="0.25">
      <c r="A51" s="77">
        <v>3</v>
      </c>
      <c r="B51" s="324" t="s">
        <v>233</v>
      </c>
      <c r="C51" s="324" t="s">
        <v>234</v>
      </c>
      <c r="D51" s="324" t="s">
        <v>235</v>
      </c>
      <c r="E51" s="17">
        <v>0</v>
      </c>
      <c r="F51" s="17"/>
      <c r="G51" s="17">
        <v>0</v>
      </c>
      <c r="H51" s="16"/>
      <c r="I51" s="16"/>
      <c r="J51" s="74"/>
    </row>
    <row r="52" spans="1:10" x14ac:dyDescent="0.25">
      <c r="A52" s="77">
        <v>4</v>
      </c>
      <c r="B52" s="324" t="s">
        <v>233</v>
      </c>
      <c r="C52" s="324" t="s">
        <v>234</v>
      </c>
      <c r="D52" s="324" t="s">
        <v>235</v>
      </c>
      <c r="E52" s="17">
        <v>0</v>
      </c>
      <c r="F52" s="17"/>
      <c r="G52" s="17">
        <v>0</v>
      </c>
      <c r="H52" s="16"/>
      <c r="I52" s="16"/>
      <c r="J52" s="74"/>
    </row>
    <row r="53" spans="1:10" x14ac:dyDescent="0.25">
      <c r="A53" s="77">
        <v>5</v>
      </c>
      <c r="B53" s="324" t="s">
        <v>233</v>
      </c>
      <c r="C53" s="324" t="s">
        <v>234</v>
      </c>
      <c r="D53" s="324" t="s">
        <v>235</v>
      </c>
      <c r="E53" s="17">
        <v>0</v>
      </c>
      <c r="F53" s="17"/>
      <c r="G53" s="17">
        <v>0</v>
      </c>
      <c r="H53" s="16"/>
      <c r="I53" s="16"/>
      <c r="J53" s="74"/>
    </row>
    <row r="54" spans="1:10" x14ac:dyDescent="0.25">
      <c r="A54" s="77">
        <v>6</v>
      </c>
      <c r="B54" s="324" t="s">
        <v>233</v>
      </c>
      <c r="C54" s="324" t="s">
        <v>234</v>
      </c>
      <c r="D54" s="324" t="s">
        <v>235</v>
      </c>
      <c r="E54" s="17">
        <v>0</v>
      </c>
      <c r="F54" s="17"/>
      <c r="G54" s="17">
        <v>0</v>
      </c>
      <c r="H54" s="16"/>
      <c r="I54" s="16"/>
      <c r="J54" s="74"/>
    </row>
    <row r="55" spans="1:10" x14ac:dyDescent="0.25">
      <c r="A55" s="77">
        <v>7</v>
      </c>
      <c r="B55" s="324" t="s">
        <v>233</v>
      </c>
      <c r="C55" s="324" t="s">
        <v>234</v>
      </c>
      <c r="D55" s="324" t="s">
        <v>235</v>
      </c>
      <c r="E55" s="17">
        <v>0</v>
      </c>
      <c r="F55" s="17"/>
      <c r="G55" s="17">
        <v>0</v>
      </c>
      <c r="H55" s="16"/>
      <c r="I55" s="16"/>
      <c r="J55" s="74"/>
    </row>
    <row r="56" spans="1:10" x14ac:dyDescent="0.25">
      <c r="A56" s="77">
        <v>8</v>
      </c>
      <c r="B56" s="324" t="s">
        <v>233</v>
      </c>
      <c r="C56" s="324" t="s">
        <v>234</v>
      </c>
      <c r="D56" s="324" t="s">
        <v>235</v>
      </c>
      <c r="E56" s="17">
        <v>0</v>
      </c>
      <c r="F56" s="17"/>
      <c r="G56" s="17">
        <v>0</v>
      </c>
      <c r="H56" s="16"/>
      <c r="I56" s="16"/>
      <c r="J56" s="74"/>
    </row>
    <row r="57" spans="1:10" x14ac:dyDescent="0.25">
      <c r="A57" s="77">
        <v>9</v>
      </c>
      <c r="B57" s="324" t="s">
        <v>233</v>
      </c>
      <c r="C57" s="324" t="s">
        <v>234</v>
      </c>
      <c r="D57" s="324" t="s">
        <v>235</v>
      </c>
      <c r="E57" s="17">
        <v>0</v>
      </c>
      <c r="F57" s="17"/>
      <c r="G57" s="17">
        <v>0</v>
      </c>
      <c r="H57" s="16"/>
      <c r="I57" s="16"/>
      <c r="J57" s="74"/>
    </row>
    <row r="58" spans="1:10" x14ac:dyDescent="0.25">
      <c r="A58" s="77">
        <v>10</v>
      </c>
      <c r="B58" s="324" t="s">
        <v>233</v>
      </c>
      <c r="C58" s="324" t="s">
        <v>234</v>
      </c>
      <c r="D58" s="324" t="s">
        <v>235</v>
      </c>
      <c r="E58" s="17">
        <v>0</v>
      </c>
      <c r="F58" s="17"/>
      <c r="G58" s="17">
        <v>0</v>
      </c>
      <c r="H58" s="16"/>
      <c r="I58" s="16"/>
      <c r="J58" s="74"/>
    </row>
    <row r="59" spans="1:10" ht="13" x14ac:dyDescent="0.3">
      <c r="A59" s="447" t="s">
        <v>250</v>
      </c>
      <c r="B59" s="448"/>
      <c r="C59" s="23"/>
      <c r="D59" s="20"/>
      <c r="E59" s="21">
        <f>SUM(E49:E58)</f>
        <v>0</v>
      </c>
      <c r="F59" s="22"/>
      <c r="G59" s="21">
        <f>SUM(G49:G58)</f>
        <v>0</v>
      </c>
      <c r="H59" s="23"/>
      <c r="I59" s="22">
        <f>G59-E59</f>
        <v>0</v>
      </c>
      <c r="J59" s="75"/>
    </row>
    <row r="60" spans="1:10" ht="15.5" x14ac:dyDescent="0.35">
      <c r="A60" s="465" t="s">
        <v>251</v>
      </c>
      <c r="B60" s="466"/>
      <c r="C60" s="53"/>
      <c r="D60" s="53"/>
      <c r="E60" s="54">
        <f>SUM(E59,E47,E35,E31,E19)</f>
        <v>715</v>
      </c>
      <c r="F60" s="53"/>
      <c r="G60" s="54">
        <f>SUM(G59,G47,G35,G19,G31)</f>
        <v>2090</v>
      </c>
      <c r="H60" s="53"/>
      <c r="I60" s="54">
        <f>G60-E60+SUM(I59)</f>
        <v>1375</v>
      </c>
      <c r="J60" s="78"/>
    </row>
    <row r="61" spans="1:10" ht="15.5" x14ac:dyDescent="0.35">
      <c r="A61" s="456" t="s">
        <v>252</v>
      </c>
      <c r="B61" s="448"/>
      <c r="C61" s="30"/>
      <c r="D61" s="25"/>
      <c r="E61" s="26"/>
      <c r="F61" s="26"/>
      <c r="G61" s="26"/>
      <c r="H61" s="25"/>
      <c r="I61" s="25"/>
      <c r="J61" s="79"/>
    </row>
    <row r="62" spans="1:10" ht="13" x14ac:dyDescent="0.3">
      <c r="A62" s="457" t="s">
        <v>253</v>
      </c>
      <c r="B62" s="458"/>
      <c r="C62" s="323" t="s">
        <v>232</v>
      </c>
      <c r="D62" s="12"/>
      <c r="E62" s="12"/>
      <c r="F62" s="12"/>
      <c r="G62" s="12"/>
      <c r="H62" s="12"/>
      <c r="I62" s="12"/>
      <c r="J62" s="76"/>
    </row>
    <row r="63" spans="1:10" x14ac:dyDescent="0.25">
      <c r="A63" s="77">
        <v>1</v>
      </c>
      <c r="B63" s="324" t="s">
        <v>254</v>
      </c>
      <c r="C63" s="324" t="s">
        <v>255</v>
      </c>
      <c r="D63" s="16" t="s">
        <v>256</v>
      </c>
      <c r="E63" s="17">
        <v>0</v>
      </c>
      <c r="F63" s="17"/>
      <c r="G63" s="17">
        <v>0</v>
      </c>
      <c r="H63" s="16"/>
      <c r="I63" s="16"/>
      <c r="J63" s="74"/>
    </row>
    <row r="64" spans="1:10" x14ac:dyDescent="0.25">
      <c r="A64" s="77">
        <v>2</v>
      </c>
      <c r="B64" s="324" t="s">
        <v>254</v>
      </c>
      <c r="C64" s="324" t="s">
        <v>255</v>
      </c>
      <c r="D64" s="16" t="s">
        <v>256</v>
      </c>
      <c r="E64" s="17">
        <v>0</v>
      </c>
      <c r="F64" s="17"/>
      <c r="G64" s="17">
        <v>0</v>
      </c>
      <c r="H64" s="16"/>
      <c r="I64" s="16"/>
      <c r="J64" s="74"/>
    </row>
    <row r="65" spans="1:10" x14ac:dyDescent="0.25">
      <c r="A65" s="77">
        <v>3</v>
      </c>
      <c r="B65" s="324" t="s">
        <v>254</v>
      </c>
      <c r="C65" s="324" t="s">
        <v>255</v>
      </c>
      <c r="D65" s="16" t="s">
        <v>256</v>
      </c>
      <c r="E65" s="17">
        <v>0</v>
      </c>
      <c r="F65" s="17"/>
      <c r="G65" s="17">
        <v>0</v>
      </c>
      <c r="H65" s="16"/>
      <c r="I65" s="16"/>
      <c r="J65" s="74"/>
    </row>
    <row r="66" spans="1:10" x14ac:dyDescent="0.25">
      <c r="A66" s="77">
        <v>4</v>
      </c>
      <c r="B66" s="324" t="s">
        <v>254</v>
      </c>
      <c r="C66" s="324" t="s">
        <v>255</v>
      </c>
      <c r="D66" s="16" t="s">
        <v>256</v>
      </c>
      <c r="E66" s="17">
        <v>0</v>
      </c>
      <c r="F66" s="17"/>
      <c r="G66" s="17">
        <v>0</v>
      </c>
      <c r="H66" s="16"/>
      <c r="I66" s="16"/>
      <c r="J66" s="74"/>
    </row>
    <row r="67" spans="1:10" x14ac:dyDescent="0.25">
      <c r="A67" s="77">
        <v>5</v>
      </c>
      <c r="B67" s="324" t="s">
        <v>254</v>
      </c>
      <c r="C67" s="324" t="s">
        <v>255</v>
      </c>
      <c r="D67" s="16" t="s">
        <v>256</v>
      </c>
      <c r="E67" s="17">
        <v>0</v>
      </c>
      <c r="F67" s="17"/>
      <c r="G67" s="17">
        <v>0</v>
      </c>
      <c r="H67" s="16"/>
      <c r="I67" s="16"/>
      <c r="J67" s="74"/>
    </row>
    <row r="68" spans="1:10" ht="13" x14ac:dyDescent="0.3">
      <c r="A68" s="447" t="s">
        <v>257</v>
      </c>
      <c r="B68" s="448"/>
      <c r="C68" s="23"/>
      <c r="D68" s="20"/>
      <c r="E68" s="21">
        <f>SUM(E63:E67)</f>
        <v>0</v>
      </c>
      <c r="F68" s="22"/>
      <c r="G68" s="21">
        <f>SUM(G63:G67)</f>
        <v>0</v>
      </c>
      <c r="H68" s="27"/>
      <c r="I68" s="325">
        <f>G68-E68</f>
        <v>0</v>
      </c>
      <c r="J68" s="80"/>
    </row>
    <row r="69" spans="1:10" ht="13" x14ac:dyDescent="0.3">
      <c r="A69" s="457" t="s">
        <v>258</v>
      </c>
      <c r="B69" s="448"/>
      <c r="C69" s="323" t="s">
        <v>232</v>
      </c>
      <c r="D69" s="12"/>
      <c r="E69" s="12"/>
      <c r="F69" s="12"/>
      <c r="G69" s="12"/>
      <c r="H69" s="12"/>
      <c r="I69" s="12"/>
      <c r="J69" s="76"/>
    </row>
    <row r="70" spans="1:10" x14ac:dyDescent="0.25">
      <c r="A70" s="77">
        <v>1</v>
      </c>
      <c r="B70" s="324" t="s">
        <v>254</v>
      </c>
      <c r="C70" s="324" t="s">
        <v>255</v>
      </c>
      <c r="D70" s="16" t="s">
        <v>259</v>
      </c>
      <c r="E70" s="17">
        <v>0</v>
      </c>
      <c r="F70" s="17"/>
      <c r="G70" s="17">
        <v>0</v>
      </c>
      <c r="H70" s="16"/>
      <c r="I70" s="16"/>
      <c r="J70" s="74"/>
    </row>
    <row r="71" spans="1:10" x14ac:dyDescent="0.25">
      <c r="A71" s="77">
        <v>2</v>
      </c>
      <c r="B71" s="324" t="s">
        <v>254</v>
      </c>
      <c r="C71" s="324" t="s">
        <v>255</v>
      </c>
      <c r="D71" s="16" t="s">
        <v>259</v>
      </c>
      <c r="E71" s="17">
        <v>0</v>
      </c>
      <c r="F71" s="17"/>
      <c r="G71" s="17">
        <v>0</v>
      </c>
      <c r="H71" s="16"/>
      <c r="I71" s="16"/>
      <c r="J71" s="74"/>
    </row>
    <row r="72" spans="1:10" x14ac:dyDescent="0.25">
      <c r="A72" s="77">
        <v>3</v>
      </c>
      <c r="B72" s="324" t="s">
        <v>254</v>
      </c>
      <c r="C72" s="324" t="s">
        <v>255</v>
      </c>
      <c r="D72" s="16" t="s">
        <v>259</v>
      </c>
      <c r="E72" s="17">
        <v>0</v>
      </c>
      <c r="F72" s="17"/>
      <c r="G72" s="17">
        <v>0</v>
      </c>
      <c r="H72" s="16"/>
      <c r="I72" s="16"/>
      <c r="J72" s="74"/>
    </row>
    <row r="73" spans="1:10" x14ac:dyDescent="0.25">
      <c r="A73" s="77">
        <v>4</v>
      </c>
      <c r="B73" s="324" t="s">
        <v>254</v>
      </c>
      <c r="C73" s="324" t="s">
        <v>255</v>
      </c>
      <c r="D73" s="16" t="s">
        <v>259</v>
      </c>
      <c r="E73" s="17">
        <v>0</v>
      </c>
      <c r="F73" s="17"/>
      <c r="G73" s="17">
        <v>0</v>
      </c>
      <c r="H73" s="16"/>
      <c r="I73" s="16"/>
      <c r="J73" s="74"/>
    </row>
    <row r="74" spans="1:10" x14ac:dyDescent="0.25">
      <c r="A74" s="77">
        <v>5</v>
      </c>
      <c r="B74" s="324" t="s">
        <v>254</v>
      </c>
      <c r="C74" s="324" t="s">
        <v>255</v>
      </c>
      <c r="D74" s="16" t="s">
        <v>259</v>
      </c>
      <c r="E74" s="17">
        <v>0</v>
      </c>
      <c r="F74" s="17"/>
      <c r="G74" s="17">
        <v>0</v>
      </c>
      <c r="H74" s="16"/>
      <c r="I74" s="16"/>
      <c r="J74" s="74"/>
    </row>
    <row r="75" spans="1:10" ht="13" x14ac:dyDescent="0.3">
      <c r="A75" s="447" t="s">
        <v>260</v>
      </c>
      <c r="B75" s="448"/>
      <c r="C75" s="23"/>
      <c r="D75" s="20"/>
      <c r="E75" s="21">
        <f>SUM(E70:E74)</f>
        <v>0</v>
      </c>
      <c r="F75" s="22"/>
      <c r="G75" s="21">
        <f>SUM(G70:G74)</f>
        <v>0</v>
      </c>
      <c r="H75" s="27"/>
      <c r="I75" s="325">
        <f>G75-E75</f>
        <v>0</v>
      </c>
      <c r="J75" s="80"/>
    </row>
    <row r="76" spans="1:10" ht="13" x14ac:dyDescent="0.3">
      <c r="A76" s="457" t="s">
        <v>261</v>
      </c>
      <c r="B76" s="448"/>
      <c r="C76" s="323" t="s">
        <v>232</v>
      </c>
      <c r="D76" s="12"/>
      <c r="E76" s="12"/>
      <c r="F76" s="12"/>
      <c r="G76" s="12"/>
      <c r="H76" s="12"/>
      <c r="I76" s="12"/>
      <c r="J76" s="76"/>
    </row>
    <row r="77" spans="1:10" x14ac:dyDescent="0.25">
      <c r="A77" s="77">
        <v>1</v>
      </c>
      <c r="B77" s="324" t="s">
        <v>254</v>
      </c>
      <c r="C77" s="324" t="s">
        <v>255</v>
      </c>
      <c r="D77" s="16" t="s">
        <v>259</v>
      </c>
      <c r="E77" s="17">
        <v>0</v>
      </c>
      <c r="F77" s="17"/>
      <c r="G77" s="17">
        <v>0</v>
      </c>
      <c r="H77" s="16"/>
      <c r="I77" s="16"/>
      <c r="J77" s="74"/>
    </row>
    <row r="78" spans="1:10" x14ac:dyDescent="0.25">
      <c r="A78" s="77">
        <v>2</v>
      </c>
      <c r="B78" s="324" t="s">
        <v>254</v>
      </c>
      <c r="C78" s="324" t="s">
        <v>255</v>
      </c>
      <c r="D78" s="16" t="s">
        <v>259</v>
      </c>
      <c r="E78" s="17">
        <v>0</v>
      </c>
      <c r="F78" s="17"/>
      <c r="G78" s="17">
        <v>0</v>
      </c>
      <c r="H78" s="16"/>
      <c r="I78" s="16"/>
      <c r="J78" s="74"/>
    </row>
    <row r="79" spans="1:10" x14ac:dyDescent="0.25">
      <c r="A79" s="77">
        <v>3</v>
      </c>
      <c r="B79" s="324" t="s">
        <v>254</v>
      </c>
      <c r="C79" s="324" t="s">
        <v>255</v>
      </c>
      <c r="D79" s="16" t="s">
        <v>259</v>
      </c>
      <c r="E79" s="17">
        <v>0</v>
      </c>
      <c r="F79" s="17"/>
      <c r="G79" s="17">
        <v>0</v>
      </c>
      <c r="H79" s="16"/>
      <c r="I79" s="16"/>
      <c r="J79" s="74"/>
    </row>
    <row r="80" spans="1:10" x14ac:dyDescent="0.25">
      <c r="A80" s="77">
        <v>4</v>
      </c>
      <c r="B80" s="324" t="s">
        <v>254</v>
      </c>
      <c r="C80" s="324" t="s">
        <v>255</v>
      </c>
      <c r="D80" s="16" t="s">
        <v>259</v>
      </c>
      <c r="E80" s="17">
        <v>0</v>
      </c>
      <c r="F80" s="17"/>
      <c r="G80" s="17">
        <v>0</v>
      </c>
      <c r="H80" s="16"/>
      <c r="I80" s="16"/>
      <c r="J80" s="74"/>
    </row>
    <row r="81" spans="1:10" x14ac:dyDescent="0.25">
      <c r="A81" s="77">
        <v>5</v>
      </c>
      <c r="B81" s="324" t="s">
        <v>254</v>
      </c>
      <c r="C81" s="324" t="s">
        <v>255</v>
      </c>
      <c r="D81" s="16" t="s">
        <v>259</v>
      </c>
      <c r="E81" s="17">
        <v>0</v>
      </c>
      <c r="F81" s="17"/>
      <c r="G81" s="17">
        <v>0</v>
      </c>
      <c r="H81" s="16"/>
      <c r="I81" s="16"/>
      <c r="J81" s="74"/>
    </row>
    <row r="82" spans="1:10" ht="13" x14ac:dyDescent="0.3">
      <c r="A82" s="447" t="s">
        <v>262</v>
      </c>
      <c r="B82" s="448"/>
      <c r="C82" s="23"/>
      <c r="D82" s="20"/>
      <c r="E82" s="21">
        <f>SUM(E77:E81)</f>
        <v>0</v>
      </c>
      <c r="F82" s="22"/>
      <c r="G82" s="21">
        <f>SUM(G77:G81)</f>
        <v>0</v>
      </c>
      <c r="H82" s="27"/>
      <c r="I82" s="325">
        <f>G82-E82</f>
        <v>0</v>
      </c>
      <c r="J82" s="80"/>
    </row>
    <row r="83" spans="1:10" ht="13" x14ac:dyDescent="0.3">
      <c r="A83" s="457" t="s">
        <v>263</v>
      </c>
      <c r="B83" s="458"/>
      <c r="C83" s="323" t="s">
        <v>232</v>
      </c>
      <c r="D83" s="12"/>
      <c r="E83" s="12"/>
      <c r="F83" s="12"/>
      <c r="G83" s="12"/>
      <c r="H83" s="12"/>
      <c r="I83" s="12"/>
      <c r="J83" s="76"/>
    </row>
    <row r="84" spans="1:10" x14ac:dyDescent="0.25">
      <c r="A84" s="77">
        <v>1</v>
      </c>
      <c r="B84" s="324" t="s">
        <v>254</v>
      </c>
      <c r="C84" s="324" t="s">
        <v>255</v>
      </c>
      <c r="D84" s="16" t="s">
        <v>259</v>
      </c>
      <c r="E84" s="17">
        <v>0</v>
      </c>
      <c r="F84" s="17"/>
      <c r="G84" s="17">
        <v>0</v>
      </c>
      <c r="H84" s="16"/>
      <c r="I84" s="16"/>
      <c r="J84" s="74"/>
    </row>
    <row r="85" spans="1:10" x14ac:dyDescent="0.25">
      <c r="A85" s="77">
        <v>2</v>
      </c>
      <c r="B85" s="324" t="s">
        <v>254</v>
      </c>
      <c r="C85" s="324" t="s">
        <v>255</v>
      </c>
      <c r="D85" s="16" t="s">
        <v>259</v>
      </c>
      <c r="E85" s="17">
        <v>0</v>
      </c>
      <c r="F85" s="17"/>
      <c r="G85" s="17">
        <v>0</v>
      </c>
      <c r="H85" s="16"/>
      <c r="I85" s="16"/>
      <c r="J85" s="74"/>
    </row>
    <row r="86" spans="1:10" x14ac:dyDescent="0.25">
      <c r="A86" s="77">
        <v>3</v>
      </c>
      <c r="B86" s="324" t="s">
        <v>254</v>
      </c>
      <c r="C86" s="324" t="s">
        <v>255</v>
      </c>
      <c r="D86" s="16" t="s">
        <v>259</v>
      </c>
      <c r="E86" s="17">
        <v>0</v>
      </c>
      <c r="F86" s="17"/>
      <c r="G86" s="17">
        <v>0</v>
      </c>
      <c r="H86" s="16"/>
      <c r="I86" s="16"/>
      <c r="J86" s="74"/>
    </row>
    <row r="87" spans="1:10" x14ac:dyDescent="0.25">
      <c r="A87" s="77">
        <v>4</v>
      </c>
      <c r="B87" s="324" t="s">
        <v>254</v>
      </c>
      <c r="C87" s="324" t="s">
        <v>255</v>
      </c>
      <c r="D87" s="16" t="s">
        <v>259</v>
      </c>
      <c r="E87" s="17">
        <v>0</v>
      </c>
      <c r="F87" s="17"/>
      <c r="G87" s="17">
        <v>0</v>
      </c>
      <c r="H87" s="16"/>
      <c r="I87" s="16"/>
      <c r="J87" s="74"/>
    </row>
    <row r="88" spans="1:10" x14ac:dyDescent="0.25">
      <c r="A88" s="77">
        <v>5</v>
      </c>
      <c r="B88" s="324" t="s">
        <v>254</v>
      </c>
      <c r="C88" s="324" t="s">
        <v>255</v>
      </c>
      <c r="D88" s="16" t="s">
        <v>259</v>
      </c>
      <c r="E88" s="17">
        <v>0</v>
      </c>
      <c r="F88" s="17"/>
      <c r="G88" s="17">
        <v>0</v>
      </c>
      <c r="H88" s="16"/>
      <c r="I88" s="16"/>
      <c r="J88" s="74"/>
    </row>
    <row r="89" spans="1:10" ht="13" x14ac:dyDescent="0.3">
      <c r="A89" s="447" t="s">
        <v>264</v>
      </c>
      <c r="B89" s="448"/>
      <c r="C89" s="23"/>
      <c r="D89" s="20"/>
      <c r="E89" s="21">
        <f>SUM(E84:E88)</f>
        <v>0</v>
      </c>
      <c r="F89" s="22"/>
      <c r="G89" s="21">
        <f>SUM(G84:G88)</f>
        <v>0</v>
      </c>
      <c r="H89" s="27"/>
      <c r="I89" s="325">
        <f>G89-E89</f>
        <v>0</v>
      </c>
      <c r="J89" s="80"/>
    </row>
    <row r="90" spans="1:10" ht="13" x14ac:dyDescent="0.3">
      <c r="A90" s="457" t="s">
        <v>265</v>
      </c>
      <c r="B90" s="458"/>
      <c r="C90" s="323" t="s">
        <v>232</v>
      </c>
      <c r="D90" s="12"/>
      <c r="E90" s="12"/>
      <c r="F90" s="12"/>
      <c r="G90" s="12"/>
      <c r="H90" s="12"/>
      <c r="I90" s="12"/>
      <c r="J90" s="76"/>
    </row>
    <row r="91" spans="1:10" x14ac:dyDescent="0.25">
      <c r="A91" s="77">
        <v>1</v>
      </c>
      <c r="B91" s="324" t="s">
        <v>254</v>
      </c>
      <c r="C91" s="324" t="s">
        <v>255</v>
      </c>
      <c r="D91" s="16" t="s">
        <v>259</v>
      </c>
      <c r="E91" s="17">
        <v>0</v>
      </c>
      <c r="F91" s="17"/>
      <c r="G91" s="17">
        <v>0</v>
      </c>
      <c r="H91" s="16"/>
      <c r="I91" s="16"/>
      <c r="J91" s="74"/>
    </row>
    <row r="92" spans="1:10" x14ac:dyDescent="0.25">
      <c r="A92" s="77">
        <v>2</v>
      </c>
      <c r="B92" s="324" t="s">
        <v>254</v>
      </c>
      <c r="C92" s="324" t="s">
        <v>255</v>
      </c>
      <c r="D92" s="16" t="s">
        <v>259</v>
      </c>
      <c r="E92" s="17">
        <v>0</v>
      </c>
      <c r="F92" s="17"/>
      <c r="G92" s="17">
        <v>0</v>
      </c>
      <c r="H92" s="16"/>
      <c r="I92" s="16"/>
      <c r="J92" s="74"/>
    </row>
    <row r="93" spans="1:10" x14ac:dyDescent="0.25">
      <c r="A93" s="77">
        <v>3</v>
      </c>
      <c r="B93" s="324" t="s">
        <v>254</v>
      </c>
      <c r="C93" s="324" t="s">
        <v>255</v>
      </c>
      <c r="D93" s="16" t="s">
        <v>259</v>
      </c>
      <c r="E93" s="17">
        <v>0</v>
      </c>
      <c r="F93" s="17"/>
      <c r="G93" s="17">
        <v>0</v>
      </c>
      <c r="H93" s="16"/>
      <c r="I93" s="16"/>
      <c r="J93" s="74"/>
    </row>
    <row r="94" spans="1:10" x14ac:dyDescent="0.25">
      <c r="A94" s="77">
        <v>4</v>
      </c>
      <c r="B94" s="324" t="s">
        <v>254</v>
      </c>
      <c r="C94" s="324" t="s">
        <v>255</v>
      </c>
      <c r="D94" s="16" t="s">
        <v>259</v>
      </c>
      <c r="E94" s="17">
        <v>0</v>
      </c>
      <c r="F94" s="17"/>
      <c r="G94" s="17">
        <v>0</v>
      </c>
      <c r="H94" s="16"/>
      <c r="I94" s="16"/>
      <c r="J94" s="74"/>
    </row>
    <row r="95" spans="1:10" x14ac:dyDescent="0.25">
      <c r="A95" s="77">
        <v>5</v>
      </c>
      <c r="B95" s="324" t="s">
        <v>254</v>
      </c>
      <c r="C95" s="324" t="s">
        <v>255</v>
      </c>
      <c r="D95" s="16" t="s">
        <v>259</v>
      </c>
      <c r="E95" s="17">
        <v>0</v>
      </c>
      <c r="F95" s="17"/>
      <c r="G95" s="17">
        <v>0</v>
      </c>
      <c r="H95" s="16"/>
      <c r="I95" s="16"/>
      <c r="J95" s="74"/>
    </row>
    <row r="96" spans="1:10" ht="13" x14ac:dyDescent="0.3">
      <c r="A96" s="447" t="s">
        <v>266</v>
      </c>
      <c r="B96" s="448"/>
      <c r="C96" s="23"/>
      <c r="D96" s="20"/>
      <c r="E96" s="21">
        <f>SUM(E91:E95)</f>
        <v>0</v>
      </c>
      <c r="F96" s="22"/>
      <c r="G96" s="21">
        <f>SUM(G91:G95)</f>
        <v>0</v>
      </c>
      <c r="H96" s="27"/>
      <c r="I96" s="325">
        <f>G96-E96</f>
        <v>0</v>
      </c>
      <c r="J96" s="80"/>
    </row>
    <row r="97" spans="1:10" ht="15.5" x14ac:dyDescent="0.35">
      <c r="A97" s="465" t="s">
        <v>267</v>
      </c>
      <c r="B97" s="466"/>
      <c r="C97" s="53"/>
      <c r="D97" s="53"/>
      <c r="E97" s="54">
        <f>SUM(E96,E89,E82,E75,E68)</f>
        <v>0</v>
      </c>
      <c r="F97" s="53"/>
      <c r="G97" s="54">
        <f>SUM(G96,G89,G82,G75,G68)</f>
        <v>0</v>
      </c>
      <c r="H97" s="53"/>
      <c r="I97" s="54">
        <f>G97-E97</f>
        <v>0</v>
      </c>
      <c r="J97" s="78"/>
    </row>
    <row r="98" spans="1:10" ht="15.5" x14ac:dyDescent="0.35">
      <c r="A98" s="467" t="s">
        <v>268</v>
      </c>
      <c r="B98" s="468"/>
      <c r="C98" s="469"/>
      <c r="D98" s="25"/>
      <c r="E98" s="26"/>
      <c r="F98" s="26"/>
      <c r="G98" s="26"/>
      <c r="H98" s="25"/>
      <c r="I98" s="25"/>
      <c r="J98" s="81"/>
    </row>
    <row r="99" spans="1:10" ht="13" x14ac:dyDescent="0.3">
      <c r="A99" s="457" t="s">
        <v>269</v>
      </c>
      <c r="B99" s="458"/>
      <c r="C99" s="323" t="s">
        <v>232</v>
      </c>
      <c r="D99" s="13"/>
      <c r="E99" s="13"/>
      <c r="F99" s="13"/>
      <c r="G99" s="13"/>
      <c r="H99" s="13"/>
      <c r="I99" s="13"/>
      <c r="J99" s="67"/>
    </row>
    <row r="100" spans="1:10" x14ac:dyDescent="0.25">
      <c r="A100" s="77">
        <v>1</v>
      </c>
      <c r="B100" s="324" t="s">
        <v>270</v>
      </c>
      <c r="C100" s="324" t="s">
        <v>271</v>
      </c>
      <c r="D100" s="31"/>
      <c r="E100" s="17">
        <v>0</v>
      </c>
      <c r="F100" s="17"/>
      <c r="G100" s="17">
        <v>0</v>
      </c>
      <c r="H100" s="16"/>
      <c r="I100" s="16"/>
      <c r="J100" s="74"/>
    </row>
    <row r="101" spans="1:10" x14ac:dyDescent="0.25">
      <c r="A101" s="77">
        <v>2</v>
      </c>
      <c r="B101" s="324" t="s">
        <v>270</v>
      </c>
      <c r="C101" s="324" t="s">
        <v>271</v>
      </c>
      <c r="D101" s="31"/>
      <c r="E101" s="17">
        <v>0</v>
      </c>
      <c r="F101" s="17"/>
      <c r="G101" s="17">
        <v>0</v>
      </c>
      <c r="H101" s="16"/>
      <c r="I101" s="16"/>
      <c r="J101" s="74"/>
    </row>
    <row r="102" spans="1:10" x14ac:dyDescent="0.25">
      <c r="A102" s="77">
        <v>3</v>
      </c>
      <c r="B102" s="324" t="s">
        <v>270</v>
      </c>
      <c r="C102" s="324" t="s">
        <v>271</v>
      </c>
      <c r="D102" s="31"/>
      <c r="E102" s="17">
        <v>0</v>
      </c>
      <c r="F102" s="17"/>
      <c r="G102" s="17">
        <v>0</v>
      </c>
      <c r="H102" s="16"/>
      <c r="I102" s="16"/>
      <c r="J102" s="74"/>
    </row>
    <row r="103" spans="1:10" x14ac:dyDescent="0.25">
      <c r="A103" s="77">
        <v>4</v>
      </c>
      <c r="B103" s="324" t="s">
        <v>270</v>
      </c>
      <c r="C103" s="324" t="s">
        <v>271</v>
      </c>
      <c r="D103" s="31"/>
      <c r="E103" s="17">
        <v>0</v>
      </c>
      <c r="F103" s="17"/>
      <c r="G103" s="17">
        <v>0</v>
      </c>
      <c r="H103" s="16"/>
      <c r="I103" s="16"/>
      <c r="J103" s="74"/>
    </row>
    <row r="104" spans="1:10" x14ac:dyDescent="0.25">
      <c r="A104" s="77">
        <v>5</v>
      </c>
      <c r="B104" s="324" t="s">
        <v>270</v>
      </c>
      <c r="C104" s="324" t="s">
        <v>271</v>
      </c>
      <c r="D104" s="31"/>
      <c r="E104" s="17">
        <v>0</v>
      </c>
      <c r="F104" s="17"/>
      <c r="G104" s="17">
        <v>0</v>
      </c>
      <c r="H104" s="16"/>
      <c r="I104" s="16"/>
      <c r="J104" s="74"/>
    </row>
    <row r="105" spans="1:10" ht="13" x14ac:dyDescent="0.3">
      <c r="A105" s="463" t="s">
        <v>272</v>
      </c>
      <c r="B105" s="464"/>
      <c r="C105" s="20"/>
      <c r="D105" s="23"/>
      <c r="E105" s="22">
        <f>SUM(E100:E104)</f>
        <v>0</v>
      </c>
      <c r="F105" s="22"/>
      <c r="G105" s="22">
        <f>SUM(G100:G104)</f>
        <v>0</v>
      </c>
      <c r="H105" s="23"/>
      <c r="I105" s="22">
        <f>G105-E105</f>
        <v>0</v>
      </c>
      <c r="J105" s="75"/>
    </row>
    <row r="106" spans="1:10" ht="13" x14ac:dyDescent="0.3">
      <c r="A106" s="449" t="s">
        <v>273</v>
      </c>
      <c r="B106" s="448"/>
      <c r="C106" s="12" t="s">
        <v>232</v>
      </c>
      <c r="D106" s="12"/>
      <c r="E106" s="24"/>
      <c r="F106" s="24"/>
      <c r="G106" s="24"/>
      <c r="H106" s="12"/>
      <c r="I106" s="12"/>
      <c r="J106" s="76"/>
    </row>
    <row r="107" spans="1:10" x14ac:dyDescent="0.25">
      <c r="A107" s="77">
        <v>1</v>
      </c>
      <c r="B107" s="324" t="s">
        <v>270</v>
      </c>
      <c r="C107" s="324" t="s">
        <v>271</v>
      </c>
      <c r="D107" s="31"/>
      <c r="E107" s="17">
        <v>0</v>
      </c>
      <c r="F107" s="17"/>
      <c r="G107" s="17">
        <v>0</v>
      </c>
      <c r="H107" s="16"/>
      <c r="I107" s="16"/>
      <c r="J107" s="74"/>
    </row>
    <row r="108" spans="1:10" x14ac:dyDescent="0.25">
      <c r="A108" s="77">
        <v>2</v>
      </c>
      <c r="B108" s="324" t="s">
        <v>270</v>
      </c>
      <c r="C108" s="324" t="s">
        <v>271</v>
      </c>
      <c r="D108" s="31"/>
      <c r="E108" s="17">
        <v>0</v>
      </c>
      <c r="F108" s="17"/>
      <c r="G108" s="17">
        <v>0</v>
      </c>
      <c r="H108" s="16"/>
      <c r="I108" s="16"/>
      <c r="J108" s="74"/>
    </row>
    <row r="109" spans="1:10" x14ac:dyDescent="0.25">
      <c r="A109" s="77">
        <v>3</v>
      </c>
      <c r="B109" s="324" t="s">
        <v>270</v>
      </c>
      <c r="C109" s="324" t="s">
        <v>271</v>
      </c>
      <c r="D109" s="31"/>
      <c r="E109" s="17">
        <v>0</v>
      </c>
      <c r="F109" s="17"/>
      <c r="G109" s="17">
        <v>0</v>
      </c>
      <c r="H109" s="16"/>
      <c r="I109" s="16"/>
      <c r="J109" s="74"/>
    </row>
    <row r="110" spans="1:10" x14ac:dyDescent="0.25">
      <c r="A110" s="77">
        <v>4</v>
      </c>
      <c r="B110" s="324" t="s">
        <v>270</v>
      </c>
      <c r="C110" s="324" t="s">
        <v>271</v>
      </c>
      <c r="D110" s="31"/>
      <c r="E110" s="17">
        <v>0</v>
      </c>
      <c r="F110" s="17"/>
      <c r="G110" s="17">
        <v>0</v>
      </c>
      <c r="H110" s="16"/>
      <c r="I110" s="16"/>
      <c r="J110" s="74"/>
    </row>
    <row r="111" spans="1:10" x14ac:dyDescent="0.25">
      <c r="A111" s="77">
        <v>5</v>
      </c>
      <c r="B111" s="324" t="s">
        <v>270</v>
      </c>
      <c r="C111" s="324" t="s">
        <v>271</v>
      </c>
      <c r="D111" s="31"/>
      <c r="E111" s="17">
        <v>0</v>
      </c>
      <c r="F111" s="17"/>
      <c r="G111" s="17">
        <v>0</v>
      </c>
      <c r="H111" s="16"/>
      <c r="I111" s="16"/>
      <c r="J111" s="74"/>
    </row>
    <row r="112" spans="1:10" ht="13" x14ac:dyDescent="0.3">
      <c r="A112" s="463" t="s">
        <v>274</v>
      </c>
      <c r="B112" s="448"/>
      <c r="C112" s="23"/>
      <c r="D112" s="23"/>
      <c r="E112" s="22">
        <f>SUM(E107:E111)</f>
        <v>0</v>
      </c>
      <c r="F112" s="22"/>
      <c r="G112" s="22">
        <f>SUM(G107:G111)</f>
        <v>0</v>
      </c>
      <c r="H112" s="23"/>
      <c r="I112" s="22">
        <f>G112-E112</f>
        <v>0</v>
      </c>
      <c r="J112" s="75"/>
    </row>
    <row r="113" spans="1:10" ht="13" x14ac:dyDescent="0.3">
      <c r="A113" s="449" t="s">
        <v>275</v>
      </c>
      <c r="B113" s="448"/>
      <c r="C113" s="12" t="s">
        <v>232</v>
      </c>
      <c r="D113" s="12"/>
      <c r="E113" s="24"/>
      <c r="F113" s="24"/>
      <c r="G113" s="24"/>
      <c r="H113" s="12"/>
      <c r="I113" s="12"/>
      <c r="J113" s="76"/>
    </row>
    <row r="114" spans="1:10" x14ac:dyDescent="0.25">
      <c r="A114" s="77">
        <v>1</v>
      </c>
      <c r="B114" s="324" t="s">
        <v>270</v>
      </c>
      <c r="C114" s="324" t="s">
        <v>271</v>
      </c>
      <c r="D114" s="31"/>
      <c r="E114" s="17">
        <v>0</v>
      </c>
      <c r="F114" s="17"/>
      <c r="G114" s="17">
        <v>0</v>
      </c>
      <c r="H114" s="16"/>
      <c r="I114" s="16"/>
      <c r="J114" s="74"/>
    </row>
    <row r="115" spans="1:10" x14ac:dyDescent="0.25">
      <c r="A115" s="77">
        <v>2</v>
      </c>
      <c r="B115" s="324" t="s">
        <v>270</v>
      </c>
      <c r="C115" s="324" t="s">
        <v>271</v>
      </c>
      <c r="D115" s="31"/>
      <c r="E115" s="17">
        <v>0</v>
      </c>
      <c r="F115" s="17"/>
      <c r="G115" s="17">
        <v>0</v>
      </c>
      <c r="H115" s="16"/>
      <c r="I115" s="16"/>
      <c r="J115" s="74"/>
    </row>
    <row r="116" spans="1:10" x14ac:dyDescent="0.25">
      <c r="A116" s="77">
        <v>3</v>
      </c>
      <c r="B116" s="324" t="s">
        <v>270</v>
      </c>
      <c r="C116" s="324" t="s">
        <v>271</v>
      </c>
      <c r="D116" s="31"/>
      <c r="E116" s="17">
        <v>0</v>
      </c>
      <c r="F116" s="17"/>
      <c r="G116" s="17">
        <v>0</v>
      </c>
      <c r="H116" s="16"/>
      <c r="I116" s="16"/>
      <c r="J116" s="74"/>
    </row>
    <row r="117" spans="1:10" x14ac:dyDescent="0.25">
      <c r="A117" s="77">
        <v>4</v>
      </c>
      <c r="B117" s="324" t="s">
        <v>270</v>
      </c>
      <c r="C117" s="324" t="s">
        <v>271</v>
      </c>
      <c r="D117" s="31"/>
      <c r="E117" s="17">
        <v>0</v>
      </c>
      <c r="F117" s="17"/>
      <c r="G117" s="17">
        <v>0</v>
      </c>
      <c r="H117" s="16"/>
      <c r="I117" s="16"/>
      <c r="J117" s="74"/>
    </row>
    <row r="118" spans="1:10" x14ac:dyDescent="0.25">
      <c r="A118" s="77">
        <v>5</v>
      </c>
      <c r="B118" s="324" t="s">
        <v>270</v>
      </c>
      <c r="C118" s="324" t="s">
        <v>271</v>
      </c>
      <c r="D118" s="31"/>
      <c r="E118" s="17">
        <v>0</v>
      </c>
      <c r="F118" s="17"/>
      <c r="G118" s="17">
        <v>0</v>
      </c>
      <c r="H118" s="16"/>
      <c r="I118" s="16"/>
      <c r="J118" s="74"/>
    </row>
    <row r="119" spans="1:10" ht="13" x14ac:dyDescent="0.3">
      <c r="A119" s="463" t="s">
        <v>276</v>
      </c>
      <c r="B119" s="448"/>
      <c r="C119" s="23"/>
      <c r="D119" s="23"/>
      <c r="E119" s="22">
        <f>SUM(E114:E118)</f>
        <v>0</v>
      </c>
      <c r="F119" s="22"/>
      <c r="G119" s="22">
        <f>SUM(G114:G118)</f>
        <v>0</v>
      </c>
      <c r="H119" s="23"/>
      <c r="I119" s="22">
        <f>G119-E119</f>
        <v>0</v>
      </c>
      <c r="J119" s="75"/>
    </row>
    <row r="120" spans="1:10" ht="13" x14ac:dyDescent="0.3">
      <c r="A120" s="449" t="s">
        <v>277</v>
      </c>
      <c r="B120" s="448"/>
      <c r="C120" s="12" t="s">
        <v>232</v>
      </c>
      <c r="D120" s="12"/>
      <c r="E120" s="24"/>
      <c r="F120" s="24"/>
      <c r="G120" s="24"/>
      <c r="H120" s="12"/>
      <c r="I120" s="12"/>
      <c r="J120" s="76"/>
    </row>
    <row r="121" spans="1:10" x14ac:dyDescent="0.25">
      <c r="A121" s="77">
        <v>1</v>
      </c>
      <c r="B121" s="324" t="s">
        <v>270</v>
      </c>
      <c r="C121" s="324" t="s">
        <v>271</v>
      </c>
      <c r="D121" s="31"/>
      <c r="E121" s="17">
        <v>0</v>
      </c>
      <c r="F121" s="17"/>
      <c r="G121" s="17">
        <v>0</v>
      </c>
      <c r="H121" s="16"/>
      <c r="I121" s="16"/>
      <c r="J121" s="74"/>
    </row>
    <row r="122" spans="1:10" x14ac:dyDescent="0.25">
      <c r="A122" s="77">
        <v>2</v>
      </c>
      <c r="B122" s="324" t="s">
        <v>270</v>
      </c>
      <c r="C122" s="324" t="s">
        <v>271</v>
      </c>
      <c r="D122" s="31"/>
      <c r="E122" s="17">
        <v>0</v>
      </c>
      <c r="F122" s="17"/>
      <c r="G122" s="17">
        <v>0</v>
      </c>
      <c r="H122" s="16"/>
      <c r="I122" s="16"/>
      <c r="J122" s="74"/>
    </row>
    <row r="123" spans="1:10" x14ac:dyDescent="0.25">
      <c r="A123" s="77">
        <v>3</v>
      </c>
      <c r="B123" s="324" t="s">
        <v>270</v>
      </c>
      <c r="C123" s="324" t="s">
        <v>271</v>
      </c>
      <c r="D123" s="31"/>
      <c r="E123" s="17">
        <v>0</v>
      </c>
      <c r="F123" s="17"/>
      <c r="G123" s="17">
        <v>0</v>
      </c>
      <c r="H123" s="16"/>
      <c r="I123" s="16"/>
      <c r="J123" s="74"/>
    </row>
    <row r="124" spans="1:10" x14ac:dyDescent="0.25">
      <c r="A124" s="77">
        <v>4</v>
      </c>
      <c r="B124" s="324" t="s">
        <v>270</v>
      </c>
      <c r="C124" s="324" t="s">
        <v>271</v>
      </c>
      <c r="D124" s="31"/>
      <c r="E124" s="17">
        <v>0</v>
      </c>
      <c r="F124" s="17"/>
      <c r="G124" s="17">
        <v>0</v>
      </c>
      <c r="H124" s="16"/>
      <c r="I124" s="16"/>
      <c r="J124" s="74"/>
    </row>
    <row r="125" spans="1:10" x14ac:dyDescent="0.25">
      <c r="A125" s="77">
        <v>5</v>
      </c>
      <c r="B125" s="324" t="s">
        <v>270</v>
      </c>
      <c r="C125" s="324" t="s">
        <v>271</v>
      </c>
      <c r="D125" s="31"/>
      <c r="E125" s="17">
        <v>0</v>
      </c>
      <c r="F125" s="17"/>
      <c r="G125" s="17">
        <v>0</v>
      </c>
      <c r="H125" s="16"/>
      <c r="I125" s="16"/>
      <c r="J125" s="74"/>
    </row>
    <row r="126" spans="1:10" ht="13" x14ac:dyDescent="0.3">
      <c r="A126" s="463" t="s">
        <v>278</v>
      </c>
      <c r="B126" s="448"/>
      <c r="C126" s="23"/>
      <c r="D126" s="23"/>
      <c r="E126" s="22">
        <f>SUM(E121:E125)</f>
        <v>0</v>
      </c>
      <c r="F126" s="22"/>
      <c r="G126" s="22">
        <f>SUM(G121:G125)</f>
        <v>0</v>
      </c>
      <c r="H126" s="23"/>
      <c r="I126" s="22">
        <f>G126-E126</f>
        <v>0</v>
      </c>
      <c r="J126" s="75"/>
    </row>
    <row r="127" spans="1:10" ht="13" x14ac:dyDescent="0.3">
      <c r="A127" s="449" t="s">
        <v>279</v>
      </c>
      <c r="B127" s="448"/>
      <c r="C127" s="12" t="s">
        <v>232</v>
      </c>
      <c r="D127" s="12"/>
      <c r="E127" s="24"/>
      <c r="F127" s="24"/>
      <c r="G127" s="24"/>
      <c r="H127" s="12"/>
      <c r="I127" s="12"/>
      <c r="J127" s="76"/>
    </row>
    <row r="128" spans="1:10" x14ac:dyDescent="0.25">
      <c r="A128" s="77">
        <v>1</v>
      </c>
      <c r="B128" s="324" t="s">
        <v>270</v>
      </c>
      <c r="C128" s="324" t="s">
        <v>271</v>
      </c>
      <c r="D128" s="31"/>
      <c r="E128" s="17">
        <v>0</v>
      </c>
      <c r="F128" s="17"/>
      <c r="G128" s="17">
        <v>0</v>
      </c>
      <c r="H128" s="16"/>
      <c r="I128" s="16"/>
      <c r="J128" s="74"/>
    </row>
    <row r="129" spans="1:10" x14ac:dyDescent="0.25">
      <c r="A129" s="77">
        <v>2</v>
      </c>
      <c r="B129" s="324" t="s">
        <v>270</v>
      </c>
      <c r="C129" s="324" t="s">
        <v>271</v>
      </c>
      <c r="D129" s="31"/>
      <c r="E129" s="17">
        <v>0</v>
      </c>
      <c r="F129" s="17"/>
      <c r="G129" s="17">
        <v>0</v>
      </c>
      <c r="H129" s="16"/>
      <c r="I129" s="16"/>
      <c r="J129" s="74"/>
    </row>
    <row r="130" spans="1:10" x14ac:dyDescent="0.25">
      <c r="A130" s="77">
        <v>3</v>
      </c>
      <c r="B130" s="324" t="s">
        <v>270</v>
      </c>
      <c r="C130" s="324" t="s">
        <v>271</v>
      </c>
      <c r="D130" s="31"/>
      <c r="E130" s="17">
        <v>0</v>
      </c>
      <c r="F130" s="17"/>
      <c r="G130" s="17">
        <v>0</v>
      </c>
      <c r="H130" s="16"/>
      <c r="I130" s="16"/>
      <c r="J130" s="74"/>
    </row>
    <row r="131" spans="1:10" x14ac:dyDescent="0.25">
      <c r="A131" s="77">
        <v>4</v>
      </c>
      <c r="B131" s="324" t="s">
        <v>270</v>
      </c>
      <c r="C131" s="324" t="s">
        <v>271</v>
      </c>
      <c r="D131" s="31"/>
      <c r="E131" s="17">
        <v>0</v>
      </c>
      <c r="F131" s="17"/>
      <c r="G131" s="17">
        <v>0</v>
      </c>
      <c r="H131" s="16"/>
      <c r="I131" s="16"/>
      <c r="J131" s="74"/>
    </row>
    <row r="132" spans="1:10" x14ac:dyDescent="0.25">
      <c r="A132" s="77">
        <v>5</v>
      </c>
      <c r="B132" s="324" t="s">
        <v>270</v>
      </c>
      <c r="C132" s="324" t="s">
        <v>271</v>
      </c>
      <c r="D132" s="31"/>
      <c r="E132" s="17">
        <v>0</v>
      </c>
      <c r="F132" s="17"/>
      <c r="G132" s="17">
        <v>0</v>
      </c>
      <c r="H132" s="16"/>
      <c r="I132" s="16"/>
      <c r="J132" s="74"/>
    </row>
    <row r="133" spans="1:10" ht="13" x14ac:dyDescent="0.3">
      <c r="A133" s="463" t="s">
        <v>280</v>
      </c>
      <c r="B133" s="448"/>
      <c r="C133" s="23"/>
      <c r="D133" s="23"/>
      <c r="E133" s="22">
        <f>SUM(E128:E132)</f>
        <v>0</v>
      </c>
      <c r="F133" s="22"/>
      <c r="G133" s="22">
        <f>SUM(G128:G132)</f>
        <v>0</v>
      </c>
      <c r="H133" s="23"/>
      <c r="I133" s="22">
        <f>G133-E133</f>
        <v>0</v>
      </c>
      <c r="J133" s="75"/>
    </row>
    <row r="134" spans="1:10" ht="15.5" x14ac:dyDescent="0.35">
      <c r="A134" s="465" t="s">
        <v>281</v>
      </c>
      <c r="B134" s="466"/>
      <c r="C134" s="53"/>
      <c r="D134" s="53"/>
      <c r="E134" s="54">
        <f>SUM(E133,E126,E119,E112,E105)</f>
        <v>0</v>
      </c>
      <c r="F134" s="53"/>
      <c r="G134" s="54">
        <f>SUM(G133,G126,G119,G112,G105)</f>
        <v>0</v>
      </c>
      <c r="H134" s="53"/>
      <c r="I134" s="54">
        <f>G134-E134</f>
        <v>0</v>
      </c>
      <c r="J134" s="78"/>
    </row>
    <row r="135" spans="1:10" ht="15.5" x14ac:dyDescent="0.35">
      <c r="A135" s="459" t="s">
        <v>282</v>
      </c>
      <c r="B135" s="432"/>
      <c r="C135" s="433"/>
      <c r="D135" s="25"/>
      <c r="E135" s="26"/>
      <c r="F135" s="26"/>
      <c r="G135" s="26"/>
      <c r="H135" s="25"/>
      <c r="I135" s="25"/>
      <c r="J135" s="81"/>
    </row>
    <row r="136" spans="1:10" ht="13" x14ac:dyDescent="0.3">
      <c r="A136" s="457" t="s">
        <v>283</v>
      </c>
      <c r="B136" s="458"/>
      <c r="C136" s="323" t="s">
        <v>232</v>
      </c>
      <c r="D136" s="13"/>
      <c r="E136" s="13"/>
      <c r="F136" s="13"/>
      <c r="G136" s="13"/>
      <c r="H136" s="13"/>
      <c r="I136" s="13"/>
      <c r="J136" s="67"/>
    </row>
    <row r="137" spans="1:10" x14ac:dyDescent="0.25">
      <c r="A137" s="77">
        <v>1</v>
      </c>
      <c r="B137" s="324" t="s">
        <v>284</v>
      </c>
      <c r="C137" s="324"/>
      <c r="D137" s="16"/>
      <c r="E137" s="17">
        <v>0</v>
      </c>
      <c r="F137" s="17"/>
      <c r="G137" s="17">
        <v>0</v>
      </c>
      <c r="H137" s="16"/>
      <c r="I137" s="16"/>
      <c r="J137" s="74"/>
    </row>
    <row r="138" spans="1:10" x14ac:dyDescent="0.25">
      <c r="A138" s="77">
        <v>2</v>
      </c>
      <c r="B138" s="324" t="s">
        <v>284</v>
      </c>
      <c r="C138" s="324"/>
      <c r="D138" s="16"/>
      <c r="E138" s="17">
        <v>0</v>
      </c>
      <c r="F138" s="17"/>
      <c r="G138" s="17">
        <v>0</v>
      </c>
      <c r="H138" s="16"/>
      <c r="I138" s="16"/>
      <c r="J138" s="74"/>
    </row>
    <row r="139" spans="1:10" x14ac:dyDescent="0.25">
      <c r="A139" s="77">
        <v>3</v>
      </c>
      <c r="B139" s="324" t="s">
        <v>284</v>
      </c>
      <c r="C139" s="324"/>
      <c r="D139" s="16"/>
      <c r="E139" s="17">
        <v>0</v>
      </c>
      <c r="F139" s="17"/>
      <c r="G139" s="17">
        <v>0</v>
      </c>
      <c r="H139" s="16"/>
      <c r="I139" s="16"/>
      <c r="J139" s="74"/>
    </row>
    <row r="140" spans="1:10" x14ac:dyDescent="0.25">
      <c r="A140" s="77">
        <v>4</v>
      </c>
      <c r="B140" s="324" t="s">
        <v>284</v>
      </c>
      <c r="C140" s="324"/>
      <c r="D140" s="16"/>
      <c r="E140" s="17">
        <v>0</v>
      </c>
      <c r="F140" s="17"/>
      <c r="G140" s="17">
        <v>0</v>
      </c>
      <c r="H140" s="16"/>
      <c r="I140" s="16"/>
      <c r="J140" s="74"/>
    </row>
    <row r="141" spans="1:10" x14ac:dyDescent="0.25">
      <c r="A141" s="77">
        <v>5</v>
      </c>
      <c r="B141" s="324" t="s">
        <v>284</v>
      </c>
      <c r="C141" s="324"/>
      <c r="D141" s="16"/>
      <c r="E141" s="17">
        <v>0</v>
      </c>
      <c r="F141" s="17"/>
      <c r="G141" s="17">
        <v>0</v>
      </c>
      <c r="H141" s="16"/>
      <c r="I141" s="16"/>
      <c r="J141" s="74"/>
    </row>
    <row r="142" spans="1:10" ht="13" x14ac:dyDescent="0.3">
      <c r="A142" s="463" t="s">
        <v>272</v>
      </c>
      <c r="B142" s="464"/>
      <c r="C142" s="20"/>
      <c r="D142" s="23"/>
      <c r="E142" s="22">
        <f>SUM(E139:E141)</f>
        <v>0</v>
      </c>
      <c r="F142" s="22"/>
      <c r="G142" s="22">
        <f>SUM(G139:G141)</f>
        <v>0</v>
      </c>
      <c r="H142" s="23"/>
      <c r="I142" s="22">
        <f>G142-E142</f>
        <v>0</v>
      </c>
      <c r="J142" s="75"/>
    </row>
    <row r="143" spans="1:10" ht="15.5" x14ac:dyDescent="0.35">
      <c r="A143" s="465" t="s">
        <v>285</v>
      </c>
      <c r="B143" s="466"/>
      <c r="C143" s="53"/>
      <c r="D143" s="53"/>
      <c r="E143" s="54">
        <f>SUM(E142)</f>
        <v>0</v>
      </c>
      <c r="F143" s="53"/>
      <c r="G143" s="54">
        <f>SUM(G142)</f>
        <v>0</v>
      </c>
      <c r="H143" s="53"/>
      <c r="I143" s="54">
        <f>G143-E143</f>
        <v>0</v>
      </c>
      <c r="J143" s="78"/>
    </row>
    <row r="144" spans="1:10" ht="18" x14ac:dyDescent="0.4">
      <c r="A144" s="454" t="s">
        <v>286</v>
      </c>
      <c r="B144" s="455"/>
      <c r="C144" s="99"/>
      <c r="D144" s="96"/>
      <c r="E144" s="97">
        <f>SUM(E143,E134,E97,E60)</f>
        <v>715</v>
      </c>
      <c r="F144" s="98"/>
      <c r="G144" s="97">
        <f>SUM(G143,G134,G97,G60)</f>
        <v>2090</v>
      </c>
      <c r="H144" s="99"/>
      <c r="I144" s="97">
        <f>G144-E144+SUM(I142:I143)</f>
        <v>1375</v>
      </c>
      <c r="J144" s="100"/>
    </row>
    <row r="145" spans="1:10" ht="15.5" x14ac:dyDescent="0.35">
      <c r="A145" s="459" t="s">
        <v>287</v>
      </c>
      <c r="B145" s="432"/>
      <c r="C145" s="433"/>
      <c r="D145" s="30"/>
      <c r="E145" s="30"/>
      <c r="F145" s="30"/>
      <c r="G145" s="30"/>
      <c r="H145" s="30"/>
      <c r="I145" s="30"/>
      <c r="J145" s="81"/>
    </row>
    <row r="146" spans="1:10" ht="13" x14ac:dyDescent="0.3">
      <c r="A146" s="457" t="s">
        <v>288</v>
      </c>
      <c r="B146" s="448"/>
      <c r="C146" s="12" t="s">
        <v>232</v>
      </c>
      <c r="D146" s="12"/>
      <c r="E146" s="12"/>
      <c r="F146" s="12"/>
      <c r="G146" s="12"/>
      <c r="H146" s="12"/>
      <c r="I146" s="15"/>
      <c r="J146" s="67"/>
    </row>
    <row r="147" spans="1:10" x14ac:dyDescent="0.25">
      <c r="A147" s="77">
        <v>1</v>
      </c>
      <c r="B147" s="31" t="s">
        <v>289</v>
      </c>
      <c r="C147" s="31"/>
      <c r="D147" s="31"/>
      <c r="E147" s="17">
        <v>0</v>
      </c>
      <c r="F147" s="17"/>
      <c r="G147" s="17">
        <v>0</v>
      </c>
      <c r="H147" s="16"/>
      <c r="I147" s="16"/>
      <c r="J147" s="74"/>
    </row>
    <row r="148" spans="1:10" x14ac:dyDescent="0.25">
      <c r="A148" s="77">
        <v>2</v>
      </c>
      <c r="B148" s="31" t="s">
        <v>289</v>
      </c>
      <c r="C148" s="31"/>
      <c r="D148" s="31"/>
      <c r="E148" s="17">
        <v>0</v>
      </c>
      <c r="F148" s="17"/>
      <c r="G148" s="17">
        <v>0</v>
      </c>
      <c r="H148" s="16"/>
      <c r="I148" s="16"/>
      <c r="J148" s="74"/>
    </row>
    <row r="149" spans="1:10" x14ac:dyDescent="0.25">
      <c r="A149" s="77">
        <v>3</v>
      </c>
      <c r="B149" s="31" t="s">
        <v>289</v>
      </c>
      <c r="C149" s="31"/>
      <c r="D149" s="31"/>
      <c r="E149" s="17">
        <v>0</v>
      </c>
      <c r="F149" s="17"/>
      <c r="G149" s="17">
        <v>0</v>
      </c>
      <c r="H149" s="16"/>
      <c r="I149" s="16"/>
      <c r="J149" s="74"/>
    </row>
    <row r="150" spans="1:10" x14ac:dyDescent="0.25">
      <c r="A150" s="77">
        <v>4</v>
      </c>
      <c r="B150" s="31" t="s">
        <v>289</v>
      </c>
      <c r="C150" s="31"/>
      <c r="D150" s="31"/>
      <c r="E150" s="17">
        <v>0</v>
      </c>
      <c r="F150" s="17"/>
      <c r="G150" s="17">
        <v>0</v>
      </c>
      <c r="H150" s="16"/>
      <c r="I150" s="16"/>
      <c r="J150" s="74"/>
    </row>
    <row r="151" spans="1:10" x14ac:dyDescent="0.25">
      <c r="A151" s="77">
        <v>5</v>
      </c>
      <c r="B151" s="31" t="s">
        <v>289</v>
      </c>
      <c r="C151" s="31"/>
      <c r="D151" s="31"/>
      <c r="E151" s="17">
        <v>0</v>
      </c>
      <c r="F151" s="17"/>
      <c r="G151" s="17">
        <v>0</v>
      </c>
      <c r="H151" s="16"/>
      <c r="I151" s="16"/>
      <c r="J151" s="74"/>
    </row>
    <row r="152" spans="1:10" ht="13" x14ac:dyDescent="0.3">
      <c r="A152" s="447" t="s">
        <v>290</v>
      </c>
      <c r="B152" s="448"/>
      <c r="C152" s="23"/>
      <c r="D152" s="20"/>
      <c r="E152" s="22">
        <f>SUM(E147:E151)</f>
        <v>0</v>
      </c>
      <c r="F152" s="22"/>
      <c r="G152" s="22">
        <f>SUM(G147:G151)</f>
        <v>0</v>
      </c>
      <c r="H152" s="23"/>
      <c r="I152" s="28">
        <f>G152-E152</f>
        <v>0</v>
      </c>
      <c r="J152" s="82"/>
    </row>
    <row r="153" spans="1:10" ht="13" x14ac:dyDescent="0.3">
      <c r="A153" s="457" t="s">
        <v>291</v>
      </c>
      <c r="B153" s="448"/>
      <c r="C153" s="41" t="s">
        <v>240</v>
      </c>
      <c r="D153" s="13"/>
      <c r="E153" s="33"/>
      <c r="F153" s="24"/>
      <c r="G153" s="33"/>
      <c r="H153" s="12"/>
      <c r="I153" s="33"/>
      <c r="J153" s="83"/>
    </row>
    <row r="154" spans="1:10" x14ac:dyDescent="0.25">
      <c r="A154" s="77">
        <v>1</v>
      </c>
      <c r="B154" s="31" t="s">
        <v>289</v>
      </c>
      <c r="C154" s="16"/>
      <c r="D154" s="16"/>
      <c r="E154" s="17">
        <v>0</v>
      </c>
      <c r="F154" s="16"/>
      <c r="G154" s="17">
        <v>0</v>
      </c>
      <c r="H154" s="16"/>
      <c r="I154" s="16"/>
      <c r="J154" s="74"/>
    </row>
    <row r="155" spans="1:10" x14ac:dyDescent="0.25">
      <c r="A155" s="77">
        <v>2</v>
      </c>
      <c r="B155" s="31" t="s">
        <v>289</v>
      </c>
      <c r="C155" s="16"/>
      <c r="D155" s="16"/>
      <c r="E155" s="17">
        <v>0</v>
      </c>
      <c r="F155" s="16"/>
      <c r="G155" s="17">
        <v>0</v>
      </c>
      <c r="H155" s="16"/>
      <c r="I155" s="16"/>
      <c r="J155" s="74"/>
    </row>
    <row r="156" spans="1:10" x14ac:dyDescent="0.25">
      <c r="A156" s="77">
        <v>3</v>
      </c>
      <c r="B156" s="31" t="s">
        <v>289</v>
      </c>
      <c r="C156" s="16"/>
      <c r="D156" s="16"/>
      <c r="E156" s="17">
        <v>0</v>
      </c>
      <c r="F156" s="16"/>
      <c r="G156" s="17">
        <v>0</v>
      </c>
      <c r="H156" s="16"/>
      <c r="I156" s="16"/>
      <c r="J156" s="74"/>
    </row>
    <row r="157" spans="1:10" x14ac:dyDescent="0.25">
      <c r="A157" s="77">
        <v>4</v>
      </c>
      <c r="B157" s="31" t="s">
        <v>289</v>
      </c>
      <c r="C157" s="31"/>
      <c r="D157" s="31"/>
      <c r="E157" s="17">
        <v>0</v>
      </c>
      <c r="F157" s="17"/>
      <c r="G157" s="17">
        <v>0</v>
      </c>
      <c r="H157" s="16"/>
      <c r="I157" s="16"/>
      <c r="J157" s="74"/>
    </row>
    <row r="158" spans="1:10" x14ac:dyDescent="0.25">
      <c r="A158" s="77">
        <v>5</v>
      </c>
      <c r="B158" s="31" t="s">
        <v>289</v>
      </c>
      <c r="C158" s="31"/>
      <c r="D158" s="31"/>
      <c r="E158" s="17">
        <v>0</v>
      </c>
      <c r="F158" s="17"/>
      <c r="G158" s="17">
        <v>0</v>
      </c>
      <c r="H158" s="16"/>
      <c r="I158" s="16"/>
      <c r="J158" s="74"/>
    </row>
    <row r="159" spans="1:10" ht="13" x14ac:dyDescent="0.3">
      <c r="A159" s="447" t="s">
        <v>290</v>
      </c>
      <c r="B159" s="448"/>
      <c r="C159" s="23"/>
      <c r="D159" s="20"/>
      <c r="E159" s="22">
        <f>SUM(E154:E158)</f>
        <v>0</v>
      </c>
      <c r="F159" s="22"/>
      <c r="G159" s="22">
        <f>SUM(G154:G158)</f>
        <v>0</v>
      </c>
      <c r="H159" s="23"/>
      <c r="I159" s="28">
        <f>G159-E159</f>
        <v>0</v>
      </c>
      <c r="J159" s="82"/>
    </row>
    <row r="160" spans="1:10" ht="13" x14ac:dyDescent="0.3">
      <c r="A160" s="457" t="s">
        <v>292</v>
      </c>
      <c r="B160" s="448"/>
      <c r="C160" s="12" t="s">
        <v>232</v>
      </c>
      <c r="D160" s="13"/>
      <c r="E160" s="33"/>
      <c r="F160" s="24"/>
      <c r="G160" s="33"/>
      <c r="H160" s="12"/>
      <c r="I160" s="33"/>
      <c r="J160" s="83"/>
    </row>
    <row r="161" spans="1:10" x14ac:dyDescent="0.25">
      <c r="A161" s="77">
        <v>1</v>
      </c>
      <c r="B161" s="31" t="s">
        <v>293</v>
      </c>
      <c r="C161" s="31"/>
      <c r="D161" s="31"/>
      <c r="E161" s="17">
        <v>69.23</v>
      </c>
      <c r="F161" s="17"/>
      <c r="G161" s="17">
        <v>500</v>
      </c>
      <c r="H161" s="16"/>
      <c r="I161" s="16"/>
      <c r="J161" s="74"/>
    </row>
    <row r="162" spans="1:10" x14ac:dyDescent="0.25">
      <c r="A162" s="77">
        <v>1</v>
      </c>
      <c r="B162" s="31" t="s">
        <v>294</v>
      </c>
      <c r="C162" s="31"/>
      <c r="D162" s="31"/>
      <c r="E162" s="17">
        <v>23.07</v>
      </c>
      <c r="F162" s="17"/>
      <c r="G162" s="17">
        <v>0</v>
      </c>
      <c r="H162" s="16"/>
      <c r="I162" s="16"/>
      <c r="J162" s="16"/>
    </row>
    <row r="163" spans="1:10" x14ac:dyDescent="0.25">
      <c r="A163" s="77">
        <v>2</v>
      </c>
      <c r="B163" s="31" t="s">
        <v>295</v>
      </c>
      <c r="C163" s="31"/>
      <c r="D163" s="31"/>
      <c r="E163" s="17">
        <v>23.07</v>
      </c>
      <c r="F163" s="17"/>
      <c r="G163" s="17">
        <v>0</v>
      </c>
      <c r="H163" s="16"/>
      <c r="I163" s="16"/>
      <c r="J163" s="16"/>
    </row>
    <row r="164" spans="1:10" x14ac:dyDescent="0.25">
      <c r="A164" s="77">
        <v>3</v>
      </c>
      <c r="B164" s="31" t="s">
        <v>289</v>
      </c>
      <c r="C164" s="31"/>
      <c r="D164" s="31"/>
      <c r="E164" s="17">
        <v>0</v>
      </c>
      <c r="F164" s="17"/>
      <c r="G164" s="17">
        <v>0</v>
      </c>
      <c r="H164" s="16"/>
      <c r="I164" s="16"/>
      <c r="J164" s="16"/>
    </row>
    <row r="165" spans="1:10" x14ac:dyDescent="0.25">
      <c r="A165" s="77">
        <v>4</v>
      </c>
      <c r="B165" s="31" t="s">
        <v>289</v>
      </c>
      <c r="C165" s="31"/>
      <c r="D165" s="31"/>
      <c r="E165" s="17">
        <v>0</v>
      </c>
      <c r="F165" s="17"/>
      <c r="G165" s="17">
        <v>0</v>
      </c>
      <c r="H165" s="16"/>
      <c r="I165" s="16"/>
      <c r="J165" s="16"/>
    </row>
    <row r="166" spans="1:10" x14ac:dyDescent="0.25">
      <c r="A166" s="84">
        <v>5</v>
      </c>
      <c r="B166" s="31" t="s">
        <v>289</v>
      </c>
      <c r="D166" s="31"/>
      <c r="E166" s="16"/>
      <c r="F166" s="16"/>
      <c r="G166" s="16"/>
      <c r="H166" s="16"/>
      <c r="I166" s="16"/>
      <c r="J166" s="16"/>
    </row>
    <row r="167" spans="1:10" ht="13" x14ac:dyDescent="0.3">
      <c r="A167" s="447" t="s">
        <v>290</v>
      </c>
      <c r="B167" s="448"/>
      <c r="C167" s="23"/>
      <c r="D167" s="20"/>
      <c r="E167" s="22">
        <f>SUM(E161:E165)</f>
        <v>115.37</v>
      </c>
      <c r="F167" s="22"/>
      <c r="G167" s="22">
        <f>SUM(G161:G165)</f>
        <v>500</v>
      </c>
      <c r="H167" s="23"/>
      <c r="I167" s="28">
        <f>G167-E167</f>
        <v>384.63</v>
      </c>
      <c r="J167" s="103"/>
    </row>
    <row r="168" spans="1:10" ht="13" x14ac:dyDescent="0.3">
      <c r="A168" s="457" t="s">
        <v>296</v>
      </c>
      <c r="B168" s="448"/>
      <c r="C168" s="12" t="s">
        <v>232</v>
      </c>
      <c r="D168" s="13"/>
      <c r="E168" s="33"/>
      <c r="F168" s="24"/>
      <c r="G168" s="33"/>
      <c r="H168" s="12"/>
      <c r="I168" s="33"/>
      <c r="J168" s="83"/>
    </row>
    <row r="169" spans="1:10" x14ac:dyDescent="0.25">
      <c r="A169" s="77">
        <v>1</v>
      </c>
      <c r="B169" s="31" t="s">
        <v>289</v>
      </c>
      <c r="C169" s="31"/>
      <c r="D169" s="31"/>
      <c r="E169" s="17">
        <v>0</v>
      </c>
      <c r="F169" s="17"/>
      <c r="G169" s="17">
        <v>0</v>
      </c>
      <c r="H169" s="16"/>
      <c r="I169" s="16"/>
      <c r="J169" s="74"/>
    </row>
    <row r="170" spans="1:10" x14ac:dyDescent="0.25">
      <c r="A170" s="77">
        <v>2</v>
      </c>
      <c r="B170" s="31" t="s">
        <v>289</v>
      </c>
      <c r="C170" s="31"/>
      <c r="D170" s="31"/>
      <c r="E170" s="17">
        <v>0</v>
      </c>
      <c r="F170" s="17"/>
      <c r="G170" s="17">
        <v>0</v>
      </c>
      <c r="H170" s="16"/>
      <c r="I170" s="16"/>
      <c r="J170" s="74"/>
    </row>
    <row r="171" spans="1:10" x14ac:dyDescent="0.25">
      <c r="A171" s="77">
        <v>3</v>
      </c>
      <c r="B171" s="31" t="s">
        <v>289</v>
      </c>
      <c r="C171" s="31"/>
      <c r="D171" s="31"/>
      <c r="E171" s="17">
        <v>0</v>
      </c>
      <c r="F171" s="17"/>
      <c r="G171" s="17">
        <v>0</v>
      </c>
      <c r="H171" s="16"/>
      <c r="I171" s="16"/>
      <c r="J171" s="74"/>
    </row>
    <row r="172" spans="1:10" x14ac:dyDescent="0.25">
      <c r="A172" s="77">
        <v>4</v>
      </c>
      <c r="B172" s="31" t="s">
        <v>289</v>
      </c>
      <c r="C172" s="31"/>
      <c r="D172" s="31"/>
      <c r="E172" s="17">
        <v>0</v>
      </c>
      <c r="F172" s="17"/>
      <c r="G172" s="17">
        <v>0</v>
      </c>
      <c r="H172" s="16"/>
      <c r="I172" s="16"/>
      <c r="J172" s="74"/>
    </row>
    <row r="173" spans="1:10" x14ac:dyDescent="0.25">
      <c r="A173" s="77">
        <v>5</v>
      </c>
      <c r="B173" s="31" t="s">
        <v>289</v>
      </c>
      <c r="C173" s="31"/>
      <c r="D173" s="31"/>
      <c r="E173" s="17">
        <v>0</v>
      </c>
      <c r="F173" s="17"/>
      <c r="G173" s="17">
        <v>0</v>
      </c>
      <c r="H173" s="16"/>
      <c r="I173" s="16"/>
      <c r="J173" s="74"/>
    </row>
    <row r="174" spans="1:10" ht="13" x14ac:dyDescent="0.3">
      <c r="A174" s="447" t="s">
        <v>290</v>
      </c>
      <c r="B174" s="448"/>
      <c r="C174" s="23"/>
      <c r="D174" s="20"/>
      <c r="E174" s="22">
        <f>SUM(E169:E173)</f>
        <v>0</v>
      </c>
      <c r="F174" s="22"/>
      <c r="G174" s="22">
        <f>SUM(G169:G173)</f>
        <v>0</v>
      </c>
      <c r="H174" s="23"/>
      <c r="I174" s="28">
        <f>G174-E174</f>
        <v>0</v>
      </c>
      <c r="J174" s="82"/>
    </row>
    <row r="175" spans="1:10" ht="13" x14ac:dyDescent="0.3">
      <c r="A175" s="457" t="s">
        <v>297</v>
      </c>
      <c r="B175" s="448"/>
      <c r="C175" s="12" t="s">
        <v>232</v>
      </c>
      <c r="D175" s="13"/>
      <c r="E175" s="33"/>
      <c r="F175" s="24"/>
      <c r="G175" s="33"/>
      <c r="H175" s="12"/>
      <c r="I175" s="33"/>
      <c r="J175" s="83"/>
    </row>
    <row r="176" spans="1:10" x14ac:dyDescent="0.25">
      <c r="A176" s="77">
        <v>1</v>
      </c>
      <c r="B176" s="31" t="s">
        <v>289</v>
      </c>
      <c r="C176" s="31"/>
      <c r="D176" s="31"/>
      <c r="E176" s="17">
        <v>0</v>
      </c>
      <c r="F176" s="17"/>
      <c r="G176" s="17">
        <v>0</v>
      </c>
      <c r="H176" s="16"/>
      <c r="I176" s="16"/>
      <c r="J176" s="74"/>
    </row>
    <row r="177" spans="1:10" x14ac:dyDescent="0.25">
      <c r="A177" s="77">
        <v>2</v>
      </c>
      <c r="B177" s="31" t="s">
        <v>289</v>
      </c>
      <c r="C177" s="31"/>
      <c r="D177" s="31"/>
      <c r="E177" s="17">
        <v>0</v>
      </c>
      <c r="F177" s="17"/>
      <c r="G177" s="17">
        <v>0</v>
      </c>
      <c r="H177" s="16"/>
      <c r="I177" s="16"/>
      <c r="J177" s="74"/>
    </row>
    <row r="178" spans="1:10" x14ac:dyDescent="0.25">
      <c r="A178" s="77">
        <v>3</v>
      </c>
      <c r="B178" s="31" t="s">
        <v>289</v>
      </c>
      <c r="C178" s="31"/>
      <c r="D178" s="31"/>
      <c r="E178" s="17">
        <v>0</v>
      </c>
      <c r="F178" s="17"/>
      <c r="G178" s="17">
        <v>0</v>
      </c>
      <c r="H178" s="16"/>
      <c r="I178" s="16"/>
      <c r="J178" s="74"/>
    </row>
    <row r="179" spans="1:10" x14ac:dyDescent="0.25">
      <c r="A179" s="77">
        <v>4</v>
      </c>
      <c r="B179" s="31" t="s">
        <v>289</v>
      </c>
      <c r="C179" s="31"/>
      <c r="D179" s="31"/>
      <c r="E179" s="17">
        <v>0</v>
      </c>
      <c r="F179" s="17"/>
      <c r="G179" s="17">
        <v>0</v>
      </c>
      <c r="H179" s="16"/>
      <c r="I179" s="16"/>
      <c r="J179" s="74"/>
    </row>
    <row r="180" spans="1:10" x14ac:dyDescent="0.25">
      <c r="A180" s="77">
        <v>5</v>
      </c>
      <c r="B180" s="31" t="s">
        <v>289</v>
      </c>
      <c r="C180" s="31"/>
      <c r="D180" s="31"/>
      <c r="E180" s="17">
        <v>0</v>
      </c>
      <c r="F180" s="17"/>
      <c r="G180" s="17">
        <v>0</v>
      </c>
      <c r="H180" s="16"/>
      <c r="I180" s="16"/>
      <c r="J180" s="74"/>
    </row>
    <row r="181" spans="1:10" ht="13" x14ac:dyDescent="0.3">
      <c r="A181" s="447" t="s">
        <v>290</v>
      </c>
      <c r="B181" s="448"/>
      <c r="C181" s="23"/>
      <c r="D181" s="20"/>
      <c r="E181" s="22">
        <f>SUM(E176:E180)</f>
        <v>0</v>
      </c>
      <c r="F181" s="22"/>
      <c r="G181" s="22">
        <f>SUM(G176:G180)</f>
        <v>0</v>
      </c>
      <c r="H181" s="23"/>
      <c r="I181" s="28">
        <f>G181-E181</f>
        <v>0</v>
      </c>
      <c r="J181" s="82"/>
    </row>
    <row r="182" spans="1:10" ht="18" x14ac:dyDescent="0.4">
      <c r="A182" s="460" t="s">
        <v>298</v>
      </c>
      <c r="B182" s="461"/>
      <c r="C182" s="462"/>
      <c r="D182" s="96"/>
      <c r="E182" s="97">
        <f>SUM(E181,E174,E167,E159,E152)</f>
        <v>115.37</v>
      </c>
      <c r="F182" s="98"/>
      <c r="G182" s="97">
        <f>SUM(G181,G174,G167,G159,G152)</f>
        <v>500</v>
      </c>
      <c r="H182" s="99"/>
      <c r="I182" s="97">
        <f>G182-E182</f>
        <v>384.63</v>
      </c>
      <c r="J182" s="100"/>
    </row>
    <row r="183" spans="1:10" ht="15.5" x14ac:dyDescent="0.35">
      <c r="A183" s="459" t="s">
        <v>299</v>
      </c>
      <c r="B183" s="432"/>
      <c r="C183" s="433"/>
      <c r="D183" s="30"/>
      <c r="E183" s="32"/>
      <c r="F183" s="32"/>
      <c r="G183" s="32"/>
      <c r="H183" s="30"/>
      <c r="I183" s="30"/>
      <c r="J183" s="81"/>
    </row>
    <row r="184" spans="1:10" ht="13" x14ac:dyDescent="0.3">
      <c r="A184" s="457" t="s">
        <v>300</v>
      </c>
      <c r="B184" s="448"/>
      <c r="C184" s="12" t="s">
        <v>232</v>
      </c>
      <c r="D184" s="12"/>
      <c r="E184" s="12"/>
      <c r="F184" s="12"/>
      <c r="G184" s="12"/>
      <c r="H184" s="12"/>
      <c r="I184" s="12"/>
      <c r="J184" s="76"/>
    </row>
    <row r="185" spans="1:10" x14ac:dyDescent="0.25">
      <c r="A185" s="77">
        <v>1</v>
      </c>
      <c r="B185" s="31" t="s">
        <v>301</v>
      </c>
      <c r="C185" s="31" t="s">
        <v>135</v>
      </c>
      <c r="D185" s="31"/>
      <c r="E185" s="17">
        <v>0</v>
      </c>
      <c r="F185" s="17"/>
      <c r="G185" s="17">
        <v>0</v>
      </c>
      <c r="H185" s="16"/>
      <c r="I185" s="16"/>
      <c r="J185" s="74"/>
    </row>
    <row r="186" spans="1:10" x14ac:dyDescent="0.25">
      <c r="A186" s="77">
        <v>2</v>
      </c>
      <c r="B186" s="31" t="s">
        <v>301</v>
      </c>
      <c r="C186" s="31" t="s">
        <v>135</v>
      </c>
      <c r="D186" s="31"/>
      <c r="E186" s="17">
        <v>0</v>
      </c>
      <c r="F186" s="17"/>
      <c r="G186" s="17">
        <v>0</v>
      </c>
      <c r="H186" s="16"/>
      <c r="I186" s="16"/>
      <c r="J186" s="74"/>
    </row>
    <row r="187" spans="1:10" x14ac:dyDescent="0.25">
      <c r="A187" s="77">
        <v>3</v>
      </c>
      <c r="B187" s="31" t="s">
        <v>301</v>
      </c>
      <c r="C187" s="31" t="s">
        <v>135</v>
      </c>
      <c r="D187" s="31"/>
      <c r="E187" s="17">
        <v>0</v>
      </c>
      <c r="F187" s="17"/>
      <c r="G187" s="17">
        <v>0</v>
      </c>
      <c r="H187" s="16"/>
      <c r="I187" s="16"/>
      <c r="J187" s="74"/>
    </row>
    <row r="188" spans="1:10" x14ac:dyDescent="0.25">
      <c r="A188" s="77">
        <v>4</v>
      </c>
      <c r="B188" s="31" t="s">
        <v>301</v>
      </c>
      <c r="C188" s="31" t="s">
        <v>135</v>
      </c>
      <c r="D188" s="31"/>
      <c r="E188" s="17">
        <v>0</v>
      </c>
      <c r="F188" s="17"/>
      <c r="G188" s="17">
        <v>0</v>
      </c>
      <c r="H188" s="16"/>
      <c r="I188" s="16"/>
      <c r="J188" s="74"/>
    </row>
    <row r="189" spans="1:10" x14ac:dyDescent="0.25">
      <c r="A189" s="77">
        <v>5</v>
      </c>
      <c r="B189" s="31" t="s">
        <v>301</v>
      </c>
      <c r="C189" s="31" t="s">
        <v>135</v>
      </c>
      <c r="D189" s="31"/>
      <c r="E189" s="17">
        <v>0</v>
      </c>
      <c r="F189" s="17"/>
      <c r="G189" s="17">
        <v>0</v>
      </c>
      <c r="H189" s="16"/>
      <c r="I189" s="16"/>
      <c r="J189" s="74"/>
    </row>
    <row r="190" spans="1:10" ht="13" x14ac:dyDescent="0.3">
      <c r="A190" s="447" t="s">
        <v>290</v>
      </c>
      <c r="B190" s="448"/>
      <c r="C190" s="23"/>
      <c r="D190" s="20"/>
      <c r="E190" s="21">
        <f>SUM(E185:E189)</f>
        <v>0</v>
      </c>
      <c r="F190" s="22"/>
      <c r="G190" s="21">
        <f>SUM(G185:G189)</f>
        <v>0</v>
      </c>
      <c r="H190" s="23"/>
      <c r="I190" s="22">
        <f>G190-E190</f>
        <v>0</v>
      </c>
      <c r="J190" s="75"/>
    </row>
    <row r="191" spans="1:10" ht="13" x14ac:dyDescent="0.3">
      <c r="A191" s="449" t="s">
        <v>302</v>
      </c>
      <c r="B191" s="448"/>
      <c r="C191" s="12" t="s">
        <v>232</v>
      </c>
      <c r="D191" s="12"/>
      <c r="E191" s="12"/>
      <c r="F191" s="12"/>
      <c r="G191" s="12"/>
      <c r="H191" s="12"/>
      <c r="I191" s="12"/>
      <c r="J191" s="76"/>
    </row>
    <row r="192" spans="1:10" x14ac:dyDescent="0.25">
      <c r="A192" s="77">
        <v>1</v>
      </c>
      <c r="B192" s="31" t="s">
        <v>301</v>
      </c>
      <c r="C192" s="31" t="s">
        <v>135</v>
      </c>
      <c r="D192" s="31"/>
      <c r="E192" s="17">
        <v>0</v>
      </c>
      <c r="F192" s="17"/>
      <c r="G192" s="17">
        <v>0</v>
      </c>
      <c r="H192" s="16"/>
      <c r="I192" s="16"/>
      <c r="J192" s="74"/>
    </row>
    <row r="193" spans="1:10" x14ac:dyDescent="0.25">
      <c r="A193" s="77">
        <v>2</v>
      </c>
      <c r="B193" s="31" t="s">
        <v>301</v>
      </c>
      <c r="C193" s="31" t="s">
        <v>135</v>
      </c>
      <c r="D193" s="31"/>
      <c r="E193" s="17">
        <v>0</v>
      </c>
      <c r="F193" s="17"/>
      <c r="G193" s="17">
        <v>0</v>
      </c>
      <c r="H193" s="16"/>
      <c r="I193" s="16"/>
      <c r="J193" s="74"/>
    </row>
    <row r="194" spans="1:10" x14ac:dyDescent="0.25">
      <c r="A194" s="77">
        <v>3</v>
      </c>
      <c r="B194" s="31" t="s">
        <v>301</v>
      </c>
      <c r="C194" s="31" t="s">
        <v>135</v>
      </c>
      <c r="D194" s="31"/>
      <c r="E194" s="17">
        <v>0</v>
      </c>
      <c r="F194" s="17"/>
      <c r="G194" s="17">
        <v>0</v>
      </c>
      <c r="H194" s="16"/>
      <c r="I194" s="16"/>
      <c r="J194" s="74"/>
    </row>
    <row r="195" spans="1:10" x14ac:dyDescent="0.25">
      <c r="A195" s="77">
        <v>4</v>
      </c>
      <c r="B195" s="31" t="s">
        <v>301</v>
      </c>
      <c r="C195" s="31" t="s">
        <v>135</v>
      </c>
      <c r="D195" s="31"/>
      <c r="E195" s="17">
        <v>0</v>
      </c>
      <c r="F195" s="17"/>
      <c r="G195" s="17">
        <v>0</v>
      </c>
      <c r="H195" s="16"/>
      <c r="I195" s="16"/>
      <c r="J195" s="74"/>
    </row>
    <row r="196" spans="1:10" x14ac:dyDescent="0.25">
      <c r="A196" s="77">
        <v>5</v>
      </c>
      <c r="B196" s="31" t="s">
        <v>301</v>
      </c>
      <c r="C196" s="31" t="s">
        <v>135</v>
      </c>
      <c r="D196" s="31"/>
      <c r="E196" s="17">
        <v>0</v>
      </c>
      <c r="F196" s="17"/>
      <c r="G196" s="17">
        <v>0</v>
      </c>
      <c r="H196" s="16"/>
      <c r="I196" s="16"/>
      <c r="J196" s="74"/>
    </row>
    <row r="197" spans="1:10" ht="13" x14ac:dyDescent="0.3">
      <c r="A197" s="447" t="s">
        <v>303</v>
      </c>
      <c r="B197" s="448"/>
      <c r="C197" s="23"/>
      <c r="D197" s="20"/>
      <c r="E197" s="21">
        <f>SUM(E192:E196)</f>
        <v>0</v>
      </c>
      <c r="F197" s="22"/>
      <c r="G197" s="21">
        <f>SUM(G192:G196)</f>
        <v>0</v>
      </c>
      <c r="H197" s="23"/>
      <c r="I197" s="28">
        <f>G197-E197</f>
        <v>0</v>
      </c>
      <c r="J197" s="82"/>
    </row>
    <row r="198" spans="1:10" ht="13" x14ac:dyDescent="0.3">
      <c r="A198" s="449" t="s">
        <v>304</v>
      </c>
      <c r="B198" s="448"/>
      <c r="C198" s="12" t="s">
        <v>232</v>
      </c>
      <c r="D198" s="12"/>
      <c r="E198" s="12"/>
      <c r="F198" s="12"/>
      <c r="G198" s="12"/>
      <c r="H198" s="12"/>
      <c r="I198" s="12"/>
      <c r="J198" s="76"/>
    </row>
    <row r="199" spans="1:10" x14ac:dyDescent="0.25">
      <c r="A199" s="77">
        <v>1</v>
      </c>
      <c r="B199" s="31" t="s">
        <v>301</v>
      </c>
      <c r="C199" s="31" t="s">
        <v>135</v>
      </c>
      <c r="D199" s="31"/>
      <c r="E199" s="17">
        <v>0</v>
      </c>
      <c r="F199" s="17"/>
      <c r="G199" s="17">
        <v>0</v>
      </c>
      <c r="H199" s="16"/>
      <c r="I199" s="16"/>
      <c r="J199" s="74"/>
    </row>
    <row r="200" spans="1:10" x14ac:dyDescent="0.25">
      <c r="A200" s="77">
        <v>2</v>
      </c>
      <c r="B200" s="31" t="s">
        <v>301</v>
      </c>
      <c r="C200" s="31" t="s">
        <v>135</v>
      </c>
      <c r="D200" s="31"/>
      <c r="E200" s="17">
        <v>0</v>
      </c>
      <c r="F200" s="17"/>
      <c r="G200" s="17">
        <v>0</v>
      </c>
      <c r="H200" s="16"/>
      <c r="I200" s="16"/>
      <c r="J200" s="74"/>
    </row>
    <row r="201" spans="1:10" x14ac:dyDescent="0.25">
      <c r="A201" s="77">
        <v>3</v>
      </c>
      <c r="B201" s="31" t="s">
        <v>301</v>
      </c>
      <c r="C201" s="31" t="s">
        <v>135</v>
      </c>
      <c r="D201" s="31"/>
      <c r="E201" s="17">
        <v>0</v>
      </c>
      <c r="F201" s="17"/>
      <c r="G201" s="17">
        <v>0</v>
      </c>
      <c r="H201" s="16"/>
      <c r="I201" s="16"/>
      <c r="J201" s="74"/>
    </row>
    <row r="202" spans="1:10" x14ac:dyDescent="0.25">
      <c r="A202" s="77">
        <v>4</v>
      </c>
      <c r="B202" s="31" t="s">
        <v>301</v>
      </c>
      <c r="C202" s="31" t="s">
        <v>135</v>
      </c>
      <c r="D202" s="31"/>
      <c r="E202" s="17">
        <v>0</v>
      </c>
      <c r="F202" s="17"/>
      <c r="G202" s="17">
        <v>0</v>
      </c>
      <c r="H202" s="16"/>
      <c r="I202" s="16"/>
      <c r="J202" s="74"/>
    </row>
    <row r="203" spans="1:10" x14ac:dyDescent="0.25">
      <c r="A203" s="77">
        <v>5</v>
      </c>
      <c r="B203" s="31" t="s">
        <v>301</v>
      </c>
      <c r="C203" s="31" t="s">
        <v>135</v>
      </c>
      <c r="D203" s="31"/>
      <c r="E203" s="17">
        <v>0</v>
      </c>
      <c r="F203" s="17"/>
      <c r="G203" s="17">
        <v>0</v>
      </c>
      <c r="H203" s="16"/>
      <c r="I203" s="16"/>
      <c r="J203" s="74"/>
    </row>
    <row r="204" spans="1:10" ht="13" x14ac:dyDescent="0.3">
      <c r="A204" s="447" t="s">
        <v>303</v>
      </c>
      <c r="B204" s="448"/>
      <c r="C204" s="23"/>
      <c r="D204" s="20"/>
      <c r="E204" s="21">
        <f>SUM(E199:E203)</f>
        <v>0</v>
      </c>
      <c r="F204" s="22"/>
      <c r="G204" s="21">
        <f>SUM(G199:G203)</f>
        <v>0</v>
      </c>
      <c r="H204" s="23"/>
      <c r="I204" s="28">
        <f>G204-E204</f>
        <v>0</v>
      </c>
      <c r="J204" s="82"/>
    </row>
    <row r="205" spans="1:10" ht="13" x14ac:dyDescent="0.3">
      <c r="A205" s="449" t="s">
        <v>305</v>
      </c>
      <c r="B205" s="448"/>
      <c r="C205" s="12" t="s">
        <v>232</v>
      </c>
      <c r="D205" s="12"/>
      <c r="E205" s="12"/>
      <c r="F205" s="12"/>
      <c r="G205" s="12"/>
      <c r="H205" s="12"/>
      <c r="I205" s="12"/>
      <c r="J205" s="76"/>
    </row>
    <row r="206" spans="1:10" x14ac:dyDescent="0.25">
      <c r="A206" s="77">
        <v>1</v>
      </c>
      <c r="B206" s="31" t="s">
        <v>301</v>
      </c>
      <c r="C206" s="31" t="s">
        <v>135</v>
      </c>
      <c r="D206" s="31"/>
      <c r="E206" s="17">
        <v>0</v>
      </c>
      <c r="F206" s="17"/>
      <c r="G206" s="17">
        <v>0</v>
      </c>
      <c r="H206" s="16"/>
      <c r="I206" s="16"/>
      <c r="J206" s="74"/>
    </row>
    <row r="207" spans="1:10" x14ac:dyDescent="0.25">
      <c r="A207" s="77">
        <v>2</v>
      </c>
      <c r="B207" s="31" t="s">
        <v>301</v>
      </c>
      <c r="C207" s="31" t="s">
        <v>135</v>
      </c>
      <c r="D207" s="31"/>
      <c r="E207" s="17">
        <v>0</v>
      </c>
      <c r="F207" s="17"/>
      <c r="G207" s="17">
        <v>0</v>
      </c>
      <c r="H207" s="16"/>
      <c r="I207" s="16"/>
      <c r="J207" s="74"/>
    </row>
    <row r="208" spans="1:10" x14ac:dyDescent="0.25">
      <c r="A208" s="77">
        <v>3</v>
      </c>
      <c r="B208" s="31" t="s">
        <v>301</v>
      </c>
      <c r="C208" s="31" t="s">
        <v>135</v>
      </c>
      <c r="D208" s="31"/>
      <c r="E208" s="17">
        <v>0</v>
      </c>
      <c r="F208" s="17"/>
      <c r="G208" s="17">
        <v>0</v>
      </c>
      <c r="H208" s="16"/>
      <c r="I208" s="16"/>
      <c r="J208" s="74"/>
    </row>
    <row r="209" spans="1:10" x14ac:dyDescent="0.25">
      <c r="A209" s="77">
        <v>4</v>
      </c>
      <c r="B209" s="31" t="s">
        <v>301</v>
      </c>
      <c r="C209" s="31" t="s">
        <v>135</v>
      </c>
      <c r="D209" s="31"/>
      <c r="E209" s="17">
        <v>0</v>
      </c>
      <c r="F209" s="17"/>
      <c r="G209" s="17">
        <v>0</v>
      </c>
      <c r="H209" s="16"/>
      <c r="I209" s="16"/>
      <c r="J209" s="74"/>
    </row>
    <row r="210" spans="1:10" x14ac:dyDescent="0.25">
      <c r="A210" s="77">
        <v>5</v>
      </c>
      <c r="B210" s="31" t="s">
        <v>301</v>
      </c>
      <c r="C210" s="31" t="s">
        <v>135</v>
      </c>
      <c r="D210" s="31"/>
      <c r="E210" s="17">
        <v>0</v>
      </c>
      <c r="F210" s="17"/>
      <c r="G210" s="17">
        <v>0</v>
      </c>
      <c r="H210" s="16"/>
      <c r="I210" s="16"/>
      <c r="J210" s="74"/>
    </row>
    <row r="211" spans="1:10" ht="13" x14ac:dyDescent="0.3">
      <c r="A211" s="447" t="s">
        <v>303</v>
      </c>
      <c r="B211" s="448"/>
      <c r="C211" s="23"/>
      <c r="D211" s="20"/>
      <c r="E211" s="21">
        <f>SUM(E206:E210)</f>
        <v>0</v>
      </c>
      <c r="F211" s="22"/>
      <c r="G211" s="21">
        <f>SUM(G206:G210)</f>
        <v>0</v>
      </c>
      <c r="H211" s="23"/>
      <c r="I211" s="28">
        <f>G211-E211</f>
        <v>0</v>
      </c>
      <c r="J211" s="82"/>
    </row>
    <row r="212" spans="1:10" ht="13" x14ac:dyDescent="0.3">
      <c r="A212" s="449" t="s">
        <v>306</v>
      </c>
      <c r="B212" s="448"/>
      <c r="C212" s="12" t="s">
        <v>232</v>
      </c>
      <c r="D212" s="12"/>
      <c r="E212" s="12"/>
      <c r="F212" s="12"/>
      <c r="G212" s="12"/>
      <c r="H212" s="12"/>
      <c r="I212" s="12"/>
      <c r="J212" s="76"/>
    </row>
    <row r="213" spans="1:10" x14ac:dyDescent="0.25">
      <c r="A213" s="77">
        <v>1</v>
      </c>
      <c r="B213" s="31" t="s">
        <v>301</v>
      </c>
      <c r="C213" s="31" t="s">
        <v>135</v>
      </c>
      <c r="D213" s="31"/>
      <c r="E213" s="17">
        <v>0</v>
      </c>
      <c r="F213" s="17"/>
      <c r="G213" s="17">
        <v>0</v>
      </c>
      <c r="H213" s="16"/>
      <c r="I213" s="16"/>
      <c r="J213" s="74"/>
    </row>
    <row r="214" spans="1:10" x14ac:dyDescent="0.25">
      <c r="A214" s="77">
        <v>2</v>
      </c>
      <c r="B214" s="31" t="s">
        <v>301</v>
      </c>
      <c r="C214" s="31" t="s">
        <v>135</v>
      </c>
      <c r="D214" s="31"/>
      <c r="E214" s="17">
        <v>0</v>
      </c>
      <c r="F214" s="17"/>
      <c r="G214" s="17">
        <v>0</v>
      </c>
      <c r="H214" s="16"/>
      <c r="I214" s="16"/>
      <c r="J214" s="74"/>
    </row>
    <row r="215" spans="1:10" x14ac:dyDescent="0.25">
      <c r="A215" s="77">
        <v>3</v>
      </c>
      <c r="B215" s="31" t="s">
        <v>301</v>
      </c>
      <c r="C215" s="31" t="s">
        <v>135</v>
      </c>
      <c r="D215" s="31"/>
      <c r="E215" s="17">
        <v>0</v>
      </c>
      <c r="F215" s="17"/>
      <c r="G215" s="17">
        <v>0</v>
      </c>
      <c r="H215" s="16"/>
      <c r="I215" s="16"/>
      <c r="J215" s="74"/>
    </row>
    <row r="216" spans="1:10" x14ac:dyDescent="0.25">
      <c r="A216" s="77">
        <v>4</v>
      </c>
      <c r="B216" s="31" t="s">
        <v>301</v>
      </c>
      <c r="C216" s="31" t="s">
        <v>135</v>
      </c>
      <c r="D216" s="31"/>
      <c r="E216" s="17">
        <v>0</v>
      </c>
      <c r="F216" s="17"/>
      <c r="G216" s="17">
        <v>0</v>
      </c>
      <c r="H216" s="16"/>
      <c r="I216" s="16"/>
      <c r="J216" s="74"/>
    </row>
    <row r="217" spans="1:10" x14ac:dyDescent="0.25">
      <c r="A217" s="77">
        <v>5</v>
      </c>
      <c r="B217" s="31" t="s">
        <v>301</v>
      </c>
      <c r="C217" s="31" t="s">
        <v>135</v>
      </c>
      <c r="D217" s="31"/>
      <c r="E217" s="17">
        <v>0</v>
      </c>
      <c r="F217" s="17"/>
      <c r="G217" s="17">
        <v>0</v>
      </c>
      <c r="H217" s="16"/>
      <c r="I217" s="16"/>
      <c r="J217" s="74"/>
    </row>
    <row r="218" spans="1:10" ht="13" x14ac:dyDescent="0.3">
      <c r="A218" s="447" t="s">
        <v>303</v>
      </c>
      <c r="B218" s="448"/>
      <c r="C218" s="23"/>
      <c r="D218" s="20"/>
      <c r="E218" s="21">
        <f>SUM(E213:E217)</f>
        <v>0</v>
      </c>
      <c r="F218" s="22"/>
      <c r="G218" s="21">
        <f>SUM(G213:G217)</f>
        <v>0</v>
      </c>
      <c r="H218" s="23"/>
      <c r="I218" s="28">
        <f>G218-E218</f>
        <v>0</v>
      </c>
      <c r="J218" s="82"/>
    </row>
    <row r="219" spans="1:10" ht="18" x14ac:dyDescent="0.4">
      <c r="A219" s="454" t="s">
        <v>307</v>
      </c>
      <c r="B219" s="455"/>
      <c r="C219" s="99"/>
      <c r="D219" s="96"/>
      <c r="E219" s="97">
        <f>SUM(E218,E211,E204,E197,E190)</f>
        <v>0</v>
      </c>
      <c r="F219" s="98"/>
      <c r="G219" s="97">
        <f>SUM(G218,G211,G204,G197,G190)</f>
        <v>0</v>
      </c>
      <c r="H219" s="99"/>
      <c r="I219" s="97">
        <f>G219-E219</f>
        <v>0</v>
      </c>
      <c r="J219" s="100"/>
    </row>
    <row r="220" spans="1:10" ht="15.5" x14ac:dyDescent="0.35">
      <c r="A220" s="456" t="s">
        <v>308</v>
      </c>
      <c r="B220" s="448"/>
      <c r="C220" s="30"/>
      <c r="D220" s="30"/>
      <c r="E220" s="32"/>
      <c r="F220" s="32"/>
      <c r="G220" s="32"/>
      <c r="H220" s="30"/>
      <c r="I220" s="30"/>
      <c r="J220" s="81"/>
    </row>
    <row r="221" spans="1:10" ht="13" x14ac:dyDescent="0.3">
      <c r="A221" s="457" t="s">
        <v>309</v>
      </c>
      <c r="B221" s="458"/>
      <c r="C221" s="12" t="s">
        <v>232</v>
      </c>
      <c r="D221" s="12"/>
      <c r="E221" s="12"/>
      <c r="F221" s="12"/>
      <c r="G221" s="12"/>
      <c r="H221" s="12"/>
      <c r="I221" s="12"/>
      <c r="J221" s="76"/>
    </row>
    <row r="222" spans="1:10" x14ac:dyDescent="0.25">
      <c r="A222" s="77">
        <v>1</v>
      </c>
      <c r="B222" s="31" t="s">
        <v>310</v>
      </c>
      <c r="C222" s="31" t="s">
        <v>311</v>
      </c>
      <c r="D222" s="31"/>
      <c r="E222" s="17">
        <v>0</v>
      </c>
      <c r="F222" s="17"/>
      <c r="G222" s="17">
        <v>0</v>
      </c>
      <c r="H222" s="16"/>
      <c r="I222" s="16"/>
      <c r="J222" s="74"/>
    </row>
    <row r="223" spans="1:10" x14ac:dyDescent="0.25">
      <c r="A223" s="77">
        <v>2</v>
      </c>
      <c r="B223" s="31" t="s">
        <v>310</v>
      </c>
      <c r="C223" s="31" t="s">
        <v>311</v>
      </c>
      <c r="D223" s="31"/>
      <c r="E223" s="17">
        <v>0</v>
      </c>
      <c r="F223" s="17"/>
      <c r="G223" s="17">
        <v>0</v>
      </c>
      <c r="H223" s="16"/>
      <c r="I223" s="16"/>
      <c r="J223" s="74"/>
    </row>
    <row r="224" spans="1:10" x14ac:dyDescent="0.25">
      <c r="A224" s="77">
        <v>3</v>
      </c>
      <c r="B224" s="31" t="s">
        <v>310</v>
      </c>
      <c r="C224" s="31" t="s">
        <v>311</v>
      </c>
      <c r="D224" s="31"/>
      <c r="E224" s="17">
        <v>0</v>
      </c>
      <c r="F224" s="17"/>
      <c r="G224" s="17">
        <v>0</v>
      </c>
      <c r="H224" s="16"/>
      <c r="I224" s="16"/>
      <c r="J224" s="74"/>
    </row>
    <row r="225" spans="1:10" x14ac:dyDescent="0.25">
      <c r="A225" s="77">
        <v>4</v>
      </c>
      <c r="B225" s="31" t="s">
        <v>310</v>
      </c>
      <c r="C225" s="31" t="s">
        <v>311</v>
      </c>
      <c r="D225" s="31"/>
      <c r="E225" s="17">
        <v>0</v>
      </c>
      <c r="F225" s="17"/>
      <c r="G225" s="17">
        <v>0</v>
      </c>
      <c r="H225" s="16"/>
      <c r="I225" s="16"/>
      <c r="J225" s="74"/>
    </row>
    <row r="226" spans="1:10" x14ac:dyDescent="0.25">
      <c r="A226" s="77">
        <v>5</v>
      </c>
      <c r="B226" s="31" t="s">
        <v>310</v>
      </c>
      <c r="C226" s="31" t="s">
        <v>311</v>
      </c>
      <c r="D226" s="31"/>
      <c r="E226" s="17">
        <v>0</v>
      </c>
      <c r="F226" s="17"/>
      <c r="G226" s="17">
        <v>0</v>
      </c>
      <c r="H226" s="16"/>
      <c r="I226" s="16"/>
      <c r="J226" s="74"/>
    </row>
    <row r="227" spans="1:10" ht="13" x14ac:dyDescent="0.3">
      <c r="A227" s="447" t="s">
        <v>290</v>
      </c>
      <c r="B227" s="448"/>
      <c r="C227" s="23"/>
      <c r="D227" s="20"/>
      <c r="E227" s="21">
        <f>SUM(E222:E226)</f>
        <v>0</v>
      </c>
      <c r="F227" s="22"/>
      <c r="G227" s="21">
        <f>SUM(G222:G226)</f>
        <v>0</v>
      </c>
      <c r="H227" s="23"/>
      <c r="I227" s="22">
        <f>G227-E227</f>
        <v>0</v>
      </c>
      <c r="J227" s="75"/>
    </row>
    <row r="228" spans="1:10" ht="13" x14ac:dyDescent="0.3">
      <c r="A228" s="449" t="s">
        <v>312</v>
      </c>
      <c r="B228" s="448"/>
      <c r="C228" s="12" t="s">
        <v>232</v>
      </c>
      <c r="D228" s="12"/>
      <c r="E228" s="12"/>
      <c r="F228" s="12"/>
      <c r="G228" s="12"/>
      <c r="H228" s="12"/>
      <c r="I228" s="12"/>
      <c r="J228" s="76"/>
    </row>
    <row r="229" spans="1:10" x14ac:dyDescent="0.25">
      <c r="A229" s="77">
        <v>1</v>
      </c>
      <c r="B229" s="31" t="s">
        <v>310</v>
      </c>
      <c r="C229" s="31" t="s">
        <v>311</v>
      </c>
      <c r="D229" s="31"/>
      <c r="E229" s="17">
        <v>0</v>
      </c>
      <c r="F229" s="17"/>
      <c r="G229" s="17">
        <v>0</v>
      </c>
      <c r="H229" s="16"/>
      <c r="I229" s="16"/>
      <c r="J229" s="74"/>
    </row>
    <row r="230" spans="1:10" x14ac:dyDescent="0.25">
      <c r="A230" s="77">
        <v>2</v>
      </c>
      <c r="B230" s="31" t="s">
        <v>310</v>
      </c>
      <c r="C230" s="31" t="s">
        <v>311</v>
      </c>
      <c r="D230" s="31"/>
      <c r="E230" s="17">
        <v>0</v>
      </c>
      <c r="F230" s="17"/>
      <c r="G230" s="17">
        <v>0</v>
      </c>
      <c r="H230" s="16"/>
      <c r="I230" s="16"/>
      <c r="J230" s="74"/>
    </row>
    <row r="231" spans="1:10" x14ac:dyDescent="0.25">
      <c r="A231" s="77">
        <v>3</v>
      </c>
      <c r="B231" s="31" t="s">
        <v>310</v>
      </c>
      <c r="C231" s="31" t="s">
        <v>311</v>
      </c>
      <c r="D231" s="31"/>
      <c r="E231" s="17">
        <v>0</v>
      </c>
      <c r="F231" s="17"/>
      <c r="G231" s="17">
        <v>0</v>
      </c>
      <c r="H231" s="16"/>
      <c r="I231" s="16"/>
      <c r="J231" s="74"/>
    </row>
    <row r="232" spans="1:10" x14ac:dyDescent="0.25">
      <c r="A232" s="77">
        <v>4</v>
      </c>
      <c r="B232" s="31" t="s">
        <v>310</v>
      </c>
      <c r="C232" s="31" t="s">
        <v>311</v>
      </c>
      <c r="D232" s="31"/>
      <c r="E232" s="17">
        <v>0</v>
      </c>
      <c r="F232" s="17"/>
      <c r="G232" s="17">
        <v>0</v>
      </c>
      <c r="H232" s="16"/>
      <c r="I232" s="16"/>
      <c r="J232" s="74"/>
    </row>
    <row r="233" spans="1:10" x14ac:dyDescent="0.25">
      <c r="A233" s="77">
        <v>5</v>
      </c>
      <c r="B233" s="31" t="s">
        <v>310</v>
      </c>
      <c r="C233" s="31" t="s">
        <v>311</v>
      </c>
      <c r="D233" s="31"/>
      <c r="E233" s="17">
        <v>0</v>
      </c>
      <c r="F233" s="17"/>
      <c r="G233" s="17">
        <v>0</v>
      </c>
      <c r="H233" s="16"/>
      <c r="I233" s="16"/>
      <c r="J233" s="74"/>
    </row>
    <row r="234" spans="1:10" ht="13" x14ac:dyDescent="0.3">
      <c r="A234" s="447" t="s">
        <v>290</v>
      </c>
      <c r="B234" s="448"/>
      <c r="C234" s="23"/>
      <c r="D234" s="20"/>
      <c r="E234" s="21">
        <f>SUM(E229:E233)</f>
        <v>0</v>
      </c>
      <c r="F234" s="22"/>
      <c r="G234" s="21">
        <f>SUM(G229:G233)</f>
        <v>0</v>
      </c>
      <c r="H234" s="23"/>
      <c r="I234" s="22">
        <f>G234-E234</f>
        <v>0</v>
      </c>
      <c r="J234" s="75"/>
    </row>
    <row r="235" spans="1:10" ht="13" x14ac:dyDescent="0.3">
      <c r="A235" s="449" t="s">
        <v>313</v>
      </c>
      <c r="B235" s="448"/>
      <c r="C235" s="12" t="s">
        <v>232</v>
      </c>
      <c r="D235" s="12"/>
      <c r="E235" s="12"/>
      <c r="F235" s="12"/>
      <c r="G235" s="12"/>
      <c r="H235" s="12"/>
      <c r="I235" s="12"/>
      <c r="J235" s="76"/>
    </row>
    <row r="236" spans="1:10" x14ac:dyDescent="0.25">
      <c r="A236" s="77">
        <v>1</v>
      </c>
      <c r="B236" s="31" t="s">
        <v>310</v>
      </c>
      <c r="C236" s="31" t="s">
        <v>311</v>
      </c>
      <c r="D236" s="31"/>
      <c r="E236" s="17">
        <v>0</v>
      </c>
      <c r="F236" s="17"/>
      <c r="G236" s="17">
        <v>0</v>
      </c>
      <c r="H236" s="16"/>
      <c r="I236" s="16"/>
      <c r="J236" s="74"/>
    </row>
    <row r="237" spans="1:10" x14ac:dyDescent="0.25">
      <c r="A237" s="77">
        <v>2</v>
      </c>
      <c r="B237" s="31" t="s">
        <v>310</v>
      </c>
      <c r="C237" s="31" t="s">
        <v>311</v>
      </c>
      <c r="D237" s="31"/>
      <c r="E237" s="17">
        <v>0</v>
      </c>
      <c r="F237" s="17"/>
      <c r="G237" s="17">
        <v>0</v>
      </c>
      <c r="H237" s="16"/>
      <c r="I237" s="16"/>
      <c r="J237" s="74"/>
    </row>
    <row r="238" spans="1:10" x14ac:dyDescent="0.25">
      <c r="A238" s="77">
        <v>3</v>
      </c>
      <c r="B238" s="31" t="s">
        <v>310</v>
      </c>
      <c r="C238" s="31" t="s">
        <v>311</v>
      </c>
      <c r="D238" s="31"/>
      <c r="E238" s="17">
        <v>0</v>
      </c>
      <c r="F238" s="17"/>
      <c r="G238" s="17">
        <v>0</v>
      </c>
      <c r="H238" s="16"/>
      <c r="I238" s="16"/>
      <c r="J238" s="74"/>
    </row>
    <row r="239" spans="1:10" x14ac:dyDescent="0.25">
      <c r="A239" s="77">
        <v>4</v>
      </c>
      <c r="B239" s="31" t="s">
        <v>310</v>
      </c>
      <c r="C239" s="31" t="s">
        <v>311</v>
      </c>
      <c r="D239" s="31"/>
      <c r="E239" s="17">
        <v>0</v>
      </c>
      <c r="F239" s="17"/>
      <c r="G239" s="17">
        <v>0</v>
      </c>
      <c r="H239" s="16"/>
      <c r="I239" s="16"/>
      <c r="J239" s="74"/>
    </row>
    <row r="240" spans="1:10" x14ac:dyDescent="0.25">
      <c r="A240" s="77">
        <v>5</v>
      </c>
      <c r="B240" s="31" t="s">
        <v>310</v>
      </c>
      <c r="C240" s="31" t="s">
        <v>311</v>
      </c>
      <c r="D240" s="31"/>
      <c r="E240" s="17">
        <v>0</v>
      </c>
      <c r="F240" s="17"/>
      <c r="G240" s="17">
        <v>0</v>
      </c>
      <c r="H240" s="16"/>
      <c r="I240" s="16"/>
      <c r="J240" s="74"/>
    </row>
    <row r="241" spans="1:10" ht="13" x14ac:dyDescent="0.3">
      <c r="A241" s="447" t="s">
        <v>290</v>
      </c>
      <c r="B241" s="448"/>
      <c r="C241" s="23"/>
      <c r="D241" s="20"/>
      <c r="E241" s="21">
        <f>SUM(E236:E240)</f>
        <v>0</v>
      </c>
      <c r="F241" s="22"/>
      <c r="G241" s="21">
        <f>SUM(G236:G240)</f>
        <v>0</v>
      </c>
      <c r="H241" s="23"/>
      <c r="I241" s="22">
        <f>G241-E241</f>
        <v>0</v>
      </c>
      <c r="J241" s="75"/>
    </row>
    <row r="242" spans="1:10" ht="13" x14ac:dyDescent="0.3">
      <c r="A242" s="449" t="s">
        <v>314</v>
      </c>
      <c r="B242" s="448"/>
      <c r="C242" s="12" t="s">
        <v>232</v>
      </c>
      <c r="D242" s="12"/>
      <c r="E242" s="12"/>
      <c r="F242" s="12"/>
      <c r="G242" s="12"/>
      <c r="H242" s="12"/>
      <c r="I242" s="12"/>
      <c r="J242" s="76"/>
    </row>
    <row r="243" spans="1:10" x14ac:dyDescent="0.25">
      <c r="A243" s="77">
        <v>1</v>
      </c>
      <c r="B243" s="31" t="s">
        <v>310</v>
      </c>
      <c r="C243" s="31" t="s">
        <v>311</v>
      </c>
      <c r="D243" s="31"/>
      <c r="E243" s="17">
        <v>0</v>
      </c>
      <c r="F243" s="17"/>
      <c r="G243" s="17">
        <v>0</v>
      </c>
      <c r="H243" s="16"/>
      <c r="I243" s="16"/>
      <c r="J243" s="74"/>
    </row>
    <row r="244" spans="1:10" x14ac:dyDescent="0.25">
      <c r="A244" s="77">
        <v>2</v>
      </c>
      <c r="B244" s="31" t="s">
        <v>310</v>
      </c>
      <c r="C244" s="31" t="s">
        <v>311</v>
      </c>
      <c r="D244" s="31"/>
      <c r="E244" s="17">
        <v>0</v>
      </c>
      <c r="F244" s="17"/>
      <c r="G244" s="17">
        <v>0</v>
      </c>
      <c r="H244" s="16"/>
      <c r="I244" s="16"/>
      <c r="J244" s="74"/>
    </row>
    <row r="245" spans="1:10" x14ac:dyDescent="0.25">
      <c r="A245" s="77">
        <v>3</v>
      </c>
      <c r="B245" s="31" t="s">
        <v>310</v>
      </c>
      <c r="C245" s="31" t="s">
        <v>311</v>
      </c>
      <c r="D245" s="31"/>
      <c r="E245" s="17">
        <v>0</v>
      </c>
      <c r="F245" s="17"/>
      <c r="G245" s="17">
        <v>0</v>
      </c>
      <c r="H245" s="16"/>
      <c r="I245" s="16"/>
      <c r="J245" s="74"/>
    </row>
    <row r="246" spans="1:10" x14ac:dyDescent="0.25">
      <c r="A246" s="77">
        <v>4</v>
      </c>
      <c r="B246" s="31" t="s">
        <v>310</v>
      </c>
      <c r="C246" s="31" t="s">
        <v>311</v>
      </c>
      <c r="D246" s="31"/>
      <c r="E246" s="17">
        <v>0</v>
      </c>
      <c r="F246" s="17"/>
      <c r="G246" s="17">
        <v>0</v>
      </c>
      <c r="H246" s="16"/>
      <c r="I246" s="16"/>
      <c r="J246" s="74"/>
    </row>
    <row r="247" spans="1:10" x14ac:dyDescent="0.25">
      <c r="A247" s="77">
        <v>5</v>
      </c>
      <c r="B247" s="31" t="s">
        <v>310</v>
      </c>
      <c r="C247" s="31" t="s">
        <v>311</v>
      </c>
      <c r="D247" s="31"/>
      <c r="E247" s="17">
        <v>0</v>
      </c>
      <c r="F247" s="17"/>
      <c r="G247" s="17">
        <v>0</v>
      </c>
      <c r="H247" s="16"/>
      <c r="I247" s="16"/>
      <c r="J247" s="74"/>
    </row>
    <row r="248" spans="1:10" ht="13" x14ac:dyDescent="0.3">
      <c r="A248" s="447" t="s">
        <v>290</v>
      </c>
      <c r="B248" s="448"/>
      <c r="C248" s="23"/>
      <c r="D248" s="20"/>
      <c r="E248" s="21">
        <f>SUM(E243:E247)</f>
        <v>0</v>
      </c>
      <c r="F248" s="22"/>
      <c r="G248" s="21">
        <f>SUM(G243:G247)</f>
        <v>0</v>
      </c>
      <c r="H248" s="23"/>
      <c r="I248" s="22">
        <f>G248-E248</f>
        <v>0</v>
      </c>
      <c r="J248" s="75"/>
    </row>
    <row r="249" spans="1:10" ht="13" x14ac:dyDescent="0.3">
      <c r="A249" s="449" t="s">
        <v>315</v>
      </c>
      <c r="B249" s="448"/>
      <c r="C249" s="12" t="s">
        <v>232</v>
      </c>
      <c r="D249" s="12"/>
      <c r="E249" s="12"/>
      <c r="F249" s="12"/>
      <c r="G249" s="12"/>
      <c r="H249" s="12"/>
      <c r="I249" s="12"/>
      <c r="J249" s="76"/>
    </row>
    <row r="250" spans="1:10" x14ac:dyDescent="0.25">
      <c r="A250" s="77">
        <v>1</v>
      </c>
      <c r="B250" s="31" t="s">
        <v>316</v>
      </c>
      <c r="C250" s="31" t="s">
        <v>311</v>
      </c>
      <c r="D250" s="31"/>
      <c r="E250" s="17">
        <v>0</v>
      </c>
      <c r="F250" s="17"/>
      <c r="G250" s="17">
        <v>0</v>
      </c>
      <c r="H250" s="16"/>
      <c r="I250" s="16"/>
      <c r="J250" s="74"/>
    </row>
    <row r="251" spans="1:10" x14ac:dyDescent="0.25">
      <c r="A251" s="77">
        <v>2</v>
      </c>
      <c r="B251" s="31" t="s">
        <v>316</v>
      </c>
      <c r="C251" s="31" t="s">
        <v>311</v>
      </c>
      <c r="D251" s="31"/>
      <c r="E251" s="17">
        <v>0</v>
      </c>
      <c r="F251" s="17"/>
      <c r="G251" s="17">
        <v>0</v>
      </c>
      <c r="H251" s="16"/>
      <c r="I251" s="16"/>
      <c r="J251" s="74"/>
    </row>
    <row r="252" spans="1:10" x14ac:dyDescent="0.25">
      <c r="A252" s="77">
        <v>3</v>
      </c>
      <c r="B252" s="31" t="s">
        <v>316</v>
      </c>
      <c r="C252" s="31" t="s">
        <v>311</v>
      </c>
      <c r="D252" s="31"/>
      <c r="E252" s="17">
        <v>0</v>
      </c>
      <c r="F252" s="17"/>
      <c r="G252" s="17">
        <v>0</v>
      </c>
      <c r="H252" s="16"/>
      <c r="I252" s="16"/>
      <c r="J252" s="74"/>
    </row>
    <row r="253" spans="1:10" x14ac:dyDescent="0.25">
      <c r="A253" s="77">
        <v>4</v>
      </c>
      <c r="B253" s="31" t="s">
        <v>316</v>
      </c>
      <c r="C253" s="31" t="s">
        <v>311</v>
      </c>
      <c r="D253" s="31"/>
      <c r="E253" s="17">
        <v>0</v>
      </c>
      <c r="F253" s="17"/>
      <c r="G253" s="17">
        <v>0</v>
      </c>
      <c r="H253" s="16"/>
      <c r="I253" s="16"/>
      <c r="J253" s="74"/>
    </row>
    <row r="254" spans="1:10" x14ac:dyDescent="0.25">
      <c r="A254" s="77">
        <v>5</v>
      </c>
      <c r="B254" s="31" t="s">
        <v>316</v>
      </c>
      <c r="C254" s="31" t="s">
        <v>311</v>
      </c>
      <c r="D254" s="31"/>
      <c r="E254" s="17">
        <v>0</v>
      </c>
      <c r="F254" s="17"/>
      <c r="G254" s="17">
        <v>0</v>
      </c>
      <c r="H254" s="16"/>
      <c r="I254" s="16"/>
      <c r="J254" s="74"/>
    </row>
    <row r="255" spans="1:10" ht="13" x14ac:dyDescent="0.3">
      <c r="A255" s="447" t="s">
        <v>290</v>
      </c>
      <c r="B255" s="448"/>
      <c r="C255" s="23"/>
      <c r="D255" s="20"/>
      <c r="E255" s="21">
        <f>SUM(E250:E254)</f>
        <v>0</v>
      </c>
      <c r="F255" s="22"/>
      <c r="G255" s="21">
        <f>SUM(G250:G254)</f>
        <v>0</v>
      </c>
      <c r="H255" s="23"/>
      <c r="I255" s="22">
        <f>G255-E255</f>
        <v>0</v>
      </c>
      <c r="J255" s="75"/>
    </row>
    <row r="256" spans="1:10" ht="18" x14ac:dyDescent="0.4">
      <c r="A256" s="450" t="s">
        <v>317</v>
      </c>
      <c r="B256" s="451"/>
      <c r="C256" s="110"/>
      <c r="D256" s="96"/>
      <c r="E256" s="97">
        <f>SUM(E255,E248,E241,E234,E227)</f>
        <v>0</v>
      </c>
      <c r="F256" s="98"/>
      <c r="G256" s="97">
        <f>SUM(G255,G248,G241,G234,G227)</f>
        <v>0</v>
      </c>
      <c r="H256" s="99"/>
      <c r="I256" s="97">
        <f>G256-E256</f>
        <v>0</v>
      </c>
      <c r="J256" s="100"/>
    </row>
    <row r="257" spans="1:10" ht="13" x14ac:dyDescent="0.3">
      <c r="A257" s="452" t="s">
        <v>318</v>
      </c>
      <c r="B257" s="453"/>
      <c r="C257" s="41"/>
      <c r="D257" s="33"/>
      <c r="E257" s="29">
        <f>E256/E264</f>
        <v>0</v>
      </c>
      <c r="F257" s="40"/>
      <c r="G257" s="29">
        <f>G263/G264</f>
        <v>0</v>
      </c>
      <c r="H257" s="41"/>
      <c r="I257" s="41"/>
      <c r="J257" s="85"/>
    </row>
    <row r="258" spans="1:10" x14ac:dyDescent="0.25">
      <c r="A258" s="441" t="s">
        <v>319</v>
      </c>
      <c r="B258" s="442"/>
      <c r="C258" s="442"/>
      <c r="D258" s="442"/>
      <c r="E258" s="442"/>
      <c r="F258" s="442"/>
      <c r="G258" s="442"/>
      <c r="H258" s="442"/>
      <c r="I258" s="442"/>
      <c r="J258" s="443"/>
    </row>
    <row r="259" spans="1:10" x14ac:dyDescent="0.25">
      <c r="A259" s="444"/>
      <c r="B259" s="445"/>
      <c r="C259" s="445"/>
      <c r="D259" s="445"/>
      <c r="E259" s="445"/>
      <c r="F259" s="445"/>
      <c r="G259" s="445"/>
      <c r="H259" s="445"/>
      <c r="I259" s="445"/>
      <c r="J259" s="446"/>
    </row>
    <row r="260" spans="1:10" ht="15.5" x14ac:dyDescent="0.35">
      <c r="A260" s="429" t="s">
        <v>320</v>
      </c>
      <c r="B260" s="430"/>
      <c r="C260" s="102"/>
      <c r="D260" s="101"/>
      <c r="E260" s="52">
        <f>SUM(E144)</f>
        <v>715</v>
      </c>
      <c r="F260" s="101"/>
      <c r="G260" s="52">
        <f>SUM(G144)</f>
        <v>2090</v>
      </c>
      <c r="H260" s="102"/>
      <c r="I260" s="52">
        <f>G260-E260</f>
        <v>1375</v>
      </c>
      <c r="J260" s="104"/>
    </row>
    <row r="261" spans="1:10" ht="15.5" x14ac:dyDescent="0.35">
      <c r="A261" s="429" t="s">
        <v>321</v>
      </c>
      <c r="B261" s="430"/>
      <c r="C261" s="102"/>
      <c r="D261" s="101"/>
      <c r="E261" s="52">
        <f>SUM(E182)</f>
        <v>115.37</v>
      </c>
      <c r="F261" s="101"/>
      <c r="G261" s="52">
        <f>SUM(G182)</f>
        <v>500</v>
      </c>
      <c r="H261" s="102"/>
      <c r="I261" s="52">
        <f>G261-E261</f>
        <v>384.63</v>
      </c>
      <c r="J261" s="104"/>
    </row>
    <row r="262" spans="1:10" ht="15.5" x14ac:dyDescent="0.35">
      <c r="A262" s="429" t="s">
        <v>322</v>
      </c>
      <c r="B262" s="430"/>
      <c r="C262" s="102"/>
      <c r="D262" s="101"/>
      <c r="E262" s="52">
        <f>SUM(E219)</f>
        <v>0</v>
      </c>
      <c r="F262" s="105"/>
      <c r="G262" s="52">
        <f>SUM(G219)</f>
        <v>0</v>
      </c>
      <c r="H262" s="106"/>
      <c r="I262" s="52">
        <f>G262-E262</f>
        <v>0</v>
      </c>
      <c r="J262" s="104"/>
    </row>
    <row r="263" spans="1:10" ht="15.5" x14ac:dyDescent="0.35">
      <c r="A263" s="429" t="s">
        <v>323</v>
      </c>
      <c r="B263" s="430"/>
      <c r="C263" s="102"/>
      <c r="D263" s="101"/>
      <c r="E263" s="52">
        <f>SUM(E256)</f>
        <v>0</v>
      </c>
      <c r="F263" s="101"/>
      <c r="G263" s="52">
        <f>SUM(G256)</f>
        <v>0</v>
      </c>
      <c r="H263" s="102"/>
      <c r="I263" s="52">
        <f>G263-E263</f>
        <v>0</v>
      </c>
      <c r="J263" s="104"/>
    </row>
    <row r="264" spans="1:10" ht="18" x14ac:dyDescent="0.4">
      <c r="A264" s="431" t="s">
        <v>324</v>
      </c>
      <c r="B264" s="432"/>
      <c r="C264" s="433"/>
      <c r="D264" s="34"/>
      <c r="E264" s="34">
        <f>SUM(E260:E263)</f>
        <v>830.37</v>
      </c>
      <c r="F264" s="34"/>
      <c r="G264" s="34">
        <f>SUM(G260:G263)</f>
        <v>2590</v>
      </c>
      <c r="H264" s="35"/>
      <c r="I264" s="34">
        <f>I260+I261+I262+I263</f>
        <v>1759.63</v>
      </c>
      <c r="J264" s="58"/>
    </row>
    <row r="265" spans="1:10" ht="15.5" x14ac:dyDescent="0.35">
      <c r="A265" s="434" t="s">
        <v>325</v>
      </c>
      <c r="B265" s="432"/>
      <c r="C265" s="433"/>
      <c r="D265" s="36"/>
      <c r="E265" s="37">
        <f>E264*0.2</f>
        <v>166.07400000000001</v>
      </c>
      <c r="F265" s="38"/>
      <c r="G265" s="37">
        <f>G264*0.2</f>
        <v>518</v>
      </c>
      <c r="H265" s="39"/>
      <c r="I265" s="37">
        <f>G265-E265</f>
        <v>351.92599999999999</v>
      </c>
      <c r="J265" s="59"/>
    </row>
    <row r="266" spans="1:10" ht="16" thickBot="1" x14ac:dyDescent="0.4">
      <c r="A266" s="435" t="s">
        <v>326</v>
      </c>
      <c r="B266" s="436"/>
      <c r="C266" s="428"/>
      <c r="D266" s="60"/>
      <c r="E266" s="61">
        <f>E264*0.8</f>
        <v>664.29600000000005</v>
      </c>
      <c r="F266" s="62"/>
      <c r="G266" s="61">
        <f>G264*0.8</f>
        <v>2072</v>
      </c>
      <c r="H266" s="63"/>
      <c r="I266" s="61">
        <f>G266-E266</f>
        <v>1407.704</v>
      </c>
      <c r="J266" s="64"/>
    </row>
    <row r="267" spans="1:10" x14ac:dyDescent="0.25">
      <c r="A267" s="93"/>
      <c r="B267" s="94"/>
      <c r="C267" s="94"/>
      <c r="D267" s="94"/>
      <c r="E267" s="94"/>
      <c r="F267" s="94"/>
      <c r="G267" s="94"/>
      <c r="H267" s="94"/>
      <c r="I267" s="94"/>
      <c r="J267" s="95"/>
    </row>
    <row r="268" spans="1:10" ht="13" x14ac:dyDescent="0.3">
      <c r="A268" s="437" t="s">
        <v>327</v>
      </c>
      <c r="B268" s="438"/>
      <c r="C268" s="50"/>
      <c r="D268" s="51"/>
      <c r="E268" s="51"/>
      <c r="F268" s="50"/>
      <c r="G268" s="50"/>
      <c r="H268" s="50"/>
      <c r="I268" s="50"/>
      <c r="J268" s="57"/>
    </row>
    <row r="269" spans="1:10" ht="13" x14ac:dyDescent="0.3">
      <c r="A269" s="439" t="s">
        <v>328</v>
      </c>
      <c r="B269" s="440"/>
      <c r="C269" s="55"/>
      <c r="D269" s="55"/>
      <c r="E269" s="56">
        <v>0</v>
      </c>
      <c r="F269" s="56"/>
      <c r="G269" s="56">
        <v>0</v>
      </c>
      <c r="H269" s="55"/>
      <c r="I269" s="55"/>
      <c r="J269" s="86"/>
    </row>
    <row r="270" spans="1:10" ht="13" x14ac:dyDescent="0.3">
      <c r="A270" s="439" t="s">
        <v>329</v>
      </c>
      <c r="B270" s="440"/>
      <c r="C270" s="55"/>
      <c r="D270" s="55"/>
      <c r="E270" s="56">
        <v>0</v>
      </c>
      <c r="F270" s="56"/>
      <c r="G270" s="56">
        <v>0</v>
      </c>
      <c r="H270" s="55"/>
      <c r="I270" s="55"/>
      <c r="J270" s="86"/>
    </row>
    <row r="271" spans="1:10" ht="13" x14ac:dyDescent="0.3">
      <c r="A271" s="425" t="s">
        <v>330</v>
      </c>
      <c r="B271" s="426"/>
      <c r="C271" s="109"/>
      <c r="D271" s="55"/>
      <c r="E271" s="56">
        <v>0</v>
      </c>
      <c r="F271" s="56"/>
      <c r="G271" s="56">
        <v>0</v>
      </c>
      <c r="H271" s="55"/>
      <c r="I271" s="55"/>
      <c r="J271" s="86"/>
    </row>
    <row r="272" spans="1:10" ht="13" x14ac:dyDescent="0.3">
      <c r="A272" s="425" t="s">
        <v>331</v>
      </c>
      <c r="B272" s="426"/>
      <c r="C272" s="109"/>
      <c r="D272" s="55"/>
      <c r="E272" s="56">
        <v>0</v>
      </c>
      <c r="F272" s="56"/>
      <c r="G272" s="56">
        <v>0</v>
      </c>
      <c r="H272" s="55"/>
      <c r="I272" s="55"/>
      <c r="J272" s="86"/>
    </row>
    <row r="273" spans="1:10" ht="16" thickBot="1" x14ac:dyDescent="0.4">
      <c r="A273" s="427" t="s">
        <v>332</v>
      </c>
      <c r="B273" s="428"/>
      <c r="C273" s="87"/>
      <c r="D273" s="88"/>
      <c r="E273" s="89">
        <f>SUM(E269:E272)</f>
        <v>0</v>
      </c>
      <c r="F273" s="90"/>
      <c r="G273" s="89">
        <f>SUM(G269:G272)</f>
        <v>0</v>
      </c>
      <c r="H273" s="91"/>
      <c r="I273" s="89">
        <f>G273-E273</f>
        <v>0</v>
      </c>
      <c r="J273" s="92"/>
    </row>
  </sheetData>
  <mergeCells count="100">
    <mergeCell ref="A1:J1"/>
    <mergeCell ref="A2:J2"/>
    <mergeCell ref="A3:B3"/>
    <mergeCell ref="D3:J3"/>
    <mergeCell ref="A4:B4"/>
    <mergeCell ref="D4:J4"/>
    <mergeCell ref="A5:J5"/>
    <mergeCell ref="A6:B6"/>
    <mergeCell ref="A7:B7"/>
    <mergeCell ref="A8:B8"/>
    <mergeCell ref="A19:B19"/>
    <mergeCell ref="A20:B20"/>
    <mergeCell ref="A31:B31"/>
    <mergeCell ref="A32:B32"/>
    <mergeCell ref="A35:B35"/>
    <mergeCell ref="A36:B36"/>
    <mergeCell ref="A47:B47"/>
    <mergeCell ref="A48:B48"/>
    <mergeCell ref="A59:B59"/>
    <mergeCell ref="A60:B60"/>
    <mergeCell ref="A61:B61"/>
    <mergeCell ref="A62:B62"/>
    <mergeCell ref="A68:B68"/>
    <mergeCell ref="A69:B69"/>
    <mergeCell ref="A75:B75"/>
    <mergeCell ref="A76:B76"/>
    <mergeCell ref="A82:B82"/>
    <mergeCell ref="A83:B83"/>
    <mergeCell ref="A89:B89"/>
    <mergeCell ref="A90:B90"/>
    <mergeCell ref="A96:B96"/>
    <mergeCell ref="A97:B97"/>
    <mergeCell ref="A98:C98"/>
    <mergeCell ref="A99:B99"/>
    <mergeCell ref="A105:B105"/>
    <mergeCell ref="A106:B106"/>
    <mergeCell ref="A112:B112"/>
    <mergeCell ref="A113:B113"/>
    <mergeCell ref="A119:B119"/>
    <mergeCell ref="A120:B120"/>
    <mergeCell ref="A126:B126"/>
    <mergeCell ref="A127:B127"/>
    <mergeCell ref="A133:B133"/>
    <mergeCell ref="A134:B134"/>
    <mergeCell ref="A135:C135"/>
    <mergeCell ref="A136:B136"/>
    <mergeCell ref="A142:B142"/>
    <mergeCell ref="A143:B143"/>
    <mergeCell ref="A144:B144"/>
    <mergeCell ref="A145:C145"/>
    <mergeCell ref="A146:B146"/>
    <mergeCell ref="A152:B152"/>
    <mergeCell ref="A153:B153"/>
    <mergeCell ref="A159:B159"/>
    <mergeCell ref="A160:B160"/>
    <mergeCell ref="A167:B167"/>
    <mergeCell ref="A168:B168"/>
    <mergeCell ref="A174:B174"/>
    <mergeCell ref="A175:B175"/>
    <mergeCell ref="A181:B181"/>
    <mergeCell ref="A182:C182"/>
    <mergeCell ref="A183:C183"/>
    <mergeCell ref="A184:B184"/>
    <mergeCell ref="A190:B190"/>
    <mergeCell ref="A191:B191"/>
    <mergeCell ref="A197:B197"/>
    <mergeCell ref="A198:B198"/>
    <mergeCell ref="A204:B204"/>
    <mergeCell ref="A205:B205"/>
    <mergeCell ref="A211:B211"/>
    <mergeCell ref="A212:B212"/>
    <mergeCell ref="A218:B218"/>
    <mergeCell ref="A219:B219"/>
    <mergeCell ref="A220:B220"/>
    <mergeCell ref="A221:B221"/>
    <mergeCell ref="A227:B227"/>
    <mergeCell ref="A228:B228"/>
    <mergeCell ref="A234:B234"/>
    <mergeCell ref="A235:B235"/>
    <mergeCell ref="A241:B241"/>
    <mergeCell ref="A242:B242"/>
    <mergeCell ref="A248:B248"/>
    <mergeCell ref="A249:B249"/>
    <mergeCell ref="A255:B255"/>
    <mergeCell ref="A256:B256"/>
    <mergeCell ref="A257:B257"/>
    <mergeCell ref="A258:J259"/>
    <mergeCell ref="A260:B260"/>
    <mergeCell ref="A261:B261"/>
    <mergeCell ref="A262:B262"/>
    <mergeCell ref="A270:B270"/>
    <mergeCell ref="A271:B271"/>
    <mergeCell ref="A272:B272"/>
    <mergeCell ref="A273:B273"/>
    <mergeCell ref="A263:B263"/>
    <mergeCell ref="A264:C264"/>
    <mergeCell ref="A265:C265"/>
    <mergeCell ref="A266:C266"/>
    <mergeCell ref="A268:B268"/>
    <mergeCell ref="A269:B26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10"/>
  <dimension ref="A1"/>
  <sheetViews>
    <sheetView workbookViewId="0">
      <selection activeCell="P17" sqref="P17"/>
    </sheetView>
  </sheetViews>
  <sheetFormatPr defaultColWidth="8.81640625" defaultRowHeight="12.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ul11"/>
  <dimension ref="A1"/>
  <sheetViews>
    <sheetView workbookViewId="0">
      <selection activeCell="I23" sqref="I23"/>
    </sheetView>
  </sheetViews>
  <sheetFormatPr defaultColWidth="8.81640625" defaultRowHeight="12.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2"/>
  <dimension ref="A1:J280"/>
  <sheetViews>
    <sheetView topLeftCell="A247" workbookViewId="0">
      <selection activeCell="I273" sqref="I273"/>
    </sheetView>
  </sheetViews>
  <sheetFormatPr defaultColWidth="8.81640625" defaultRowHeight="12.5" x14ac:dyDescent="0.25"/>
  <cols>
    <col min="5" max="5" width="12.1796875" bestFit="1" customWidth="1"/>
    <col min="7" max="7" width="12.1796875" bestFit="1" customWidth="1"/>
    <col min="9" max="9" width="10.7265625" bestFit="1" customWidth="1"/>
  </cols>
  <sheetData>
    <row r="1" spans="1:10" ht="18" x14ac:dyDescent="0.4">
      <c r="A1" s="476" t="s">
        <v>221</v>
      </c>
      <c r="B1" s="477"/>
      <c r="C1" s="477"/>
      <c r="D1" s="477"/>
      <c r="E1" s="477"/>
      <c r="F1" s="477"/>
      <c r="G1" s="477"/>
      <c r="H1" s="477"/>
      <c r="I1" s="477"/>
      <c r="J1" s="478"/>
    </row>
    <row r="2" spans="1:10" x14ac:dyDescent="0.25">
      <c r="A2" s="479"/>
      <c r="B2" s="480"/>
      <c r="C2" s="480"/>
      <c r="D2" s="480"/>
      <c r="E2" s="480"/>
      <c r="F2" s="480"/>
      <c r="G2" s="480"/>
      <c r="H2" s="480"/>
      <c r="I2" s="480"/>
      <c r="J2" s="481"/>
    </row>
    <row r="3" spans="1:10" ht="13" x14ac:dyDescent="0.3">
      <c r="A3" s="482" t="s">
        <v>15</v>
      </c>
      <c r="B3" s="464"/>
      <c r="C3" s="42"/>
      <c r="D3" s="489" t="s">
        <v>333</v>
      </c>
      <c r="E3" s="487"/>
      <c r="F3" s="487"/>
      <c r="G3" s="487"/>
      <c r="H3" s="487"/>
      <c r="I3" s="487"/>
      <c r="J3" s="488"/>
    </row>
    <row r="4" spans="1:10" ht="13" x14ac:dyDescent="0.3">
      <c r="A4" s="482" t="s">
        <v>17</v>
      </c>
      <c r="B4" s="464"/>
      <c r="C4" s="42"/>
      <c r="D4" s="486" t="s">
        <v>334</v>
      </c>
      <c r="E4" s="487"/>
      <c r="F4" s="487"/>
      <c r="G4" s="487"/>
      <c r="H4" s="487"/>
      <c r="I4" s="487"/>
      <c r="J4" s="488"/>
    </row>
    <row r="5" spans="1:10" x14ac:dyDescent="0.25">
      <c r="A5" s="470"/>
      <c r="B5" s="432"/>
      <c r="C5" s="432"/>
      <c r="D5" s="432"/>
      <c r="E5" s="432"/>
      <c r="F5" s="432"/>
      <c r="G5" s="432"/>
      <c r="H5" s="432"/>
      <c r="I5" s="432"/>
      <c r="J5" s="471"/>
    </row>
    <row r="6" spans="1:10" ht="15.5" x14ac:dyDescent="0.35">
      <c r="A6" s="472" t="s">
        <v>226</v>
      </c>
      <c r="B6" s="473"/>
      <c r="C6" s="108"/>
      <c r="D6" s="36"/>
      <c r="E6" s="36" t="s">
        <v>227</v>
      </c>
      <c r="F6" s="36"/>
      <c r="G6" s="36" t="s">
        <v>228</v>
      </c>
      <c r="H6" s="36"/>
      <c r="I6" s="43" t="s">
        <v>23</v>
      </c>
      <c r="J6" s="65" t="s">
        <v>229</v>
      </c>
    </row>
    <row r="7" spans="1:10" ht="13.5" x14ac:dyDescent="0.35">
      <c r="A7" s="474" t="s">
        <v>230</v>
      </c>
      <c r="B7" s="475"/>
      <c r="C7" s="49"/>
      <c r="D7" s="12"/>
      <c r="E7" s="13"/>
      <c r="F7" s="12"/>
      <c r="G7" s="13"/>
      <c r="H7" s="12"/>
      <c r="I7" s="14"/>
      <c r="J7" s="66"/>
    </row>
    <row r="8" spans="1:10" ht="13" x14ac:dyDescent="0.3">
      <c r="A8" s="457" t="s">
        <v>231</v>
      </c>
      <c r="B8" s="448"/>
      <c r="C8" s="323" t="s">
        <v>232</v>
      </c>
      <c r="D8" s="12"/>
      <c r="E8" s="12"/>
      <c r="F8" s="12"/>
      <c r="G8" s="12"/>
      <c r="H8" s="12"/>
      <c r="I8" s="15"/>
      <c r="J8" s="67"/>
    </row>
    <row r="9" spans="1:10" ht="13" x14ac:dyDescent="0.3">
      <c r="A9" s="70">
        <v>1</v>
      </c>
      <c r="B9" s="324" t="s">
        <v>233</v>
      </c>
      <c r="C9" s="324" t="s">
        <v>234</v>
      </c>
      <c r="D9" s="324" t="s">
        <v>235</v>
      </c>
      <c r="E9" s="17">
        <v>0</v>
      </c>
      <c r="F9" s="17"/>
      <c r="G9" s="17">
        <v>0</v>
      </c>
      <c r="H9" s="16"/>
      <c r="I9" s="18"/>
      <c r="J9" s="71"/>
    </row>
    <row r="10" spans="1:10" ht="13" x14ac:dyDescent="0.3">
      <c r="A10" s="70">
        <v>2</v>
      </c>
      <c r="B10" s="324" t="s">
        <v>233</v>
      </c>
      <c r="C10" s="324" t="s">
        <v>234</v>
      </c>
      <c r="D10" s="324" t="s">
        <v>235</v>
      </c>
      <c r="E10" s="17">
        <v>0</v>
      </c>
      <c r="F10" s="17"/>
      <c r="G10" s="17">
        <v>0</v>
      </c>
      <c r="H10" s="16"/>
      <c r="I10" s="18"/>
      <c r="J10" s="72"/>
    </row>
    <row r="11" spans="1:10" ht="13" x14ac:dyDescent="0.3">
      <c r="A11" s="70">
        <v>3</v>
      </c>
      <c r="B11" s="324" t="s">
        <v>233</v>
      </c>
      <c r="C11" s="324" t="s">
        <v>234</v>
      </c>
      <c r="D11" s="324" t="s">
        <v>235</v>
      </c>
      <c r="E11" s="17">
        <v>0</v>
      </c>
      <c r="F11" s="17"/>
      <c r="G11" s="17">
        <v>0</v>
      </c>
      <c r="H11" s="16"/>
      <c r="I11" s="16"/>
      <c r="J11" s="69"/>
    </row>
    <row r="12" spans="1:10" ht="13" x14ac:dyDescent="0.3">
      <c r="A12" s="70">
        <v>4</v>
      </c>
      <c r="B12" s="324" t="s">
        <v>233</v>
      </c>
      <c r="C12" s="324" t="s">
        <v>234</v>
      </c>
      <c r="D12" s="324" t="s">
        <v>235</v>
      </c>
      <c r="E12" s="17">
        <v>0</v>
      </c>
      <c r="F12" s="17"/>
      <c r="G12" s="17">
        <v>0</v>
      </c>
      <c r="H12" s="16"/>
      <c r="I12" s="16"/>
      <c r="J12" s="69"/>
    </row>
    <row r="13" spans="1:10" ht="13" x14ac:dyDescent="0.3">
      <c r="A13" s="70">
        <v>5</v>
      </c>
      <c r="B13" s="324" t="s">
        <v>233</v>
      </c>
      <c r="C13" s="324" t="s">
        <v>234</v>
      </c>
      <c r="D13" s="324" t="s">
        <v>235</v>
      </c>
      <c r="E13" s="17">
        <v>0</v>
      </c>
      <c r="F13" s="17"/>
      <c r="G13" s="17">
        <v>0</v>
      </c>
      <c r="H13" s="16"/>
      <c r="I13" s="19"/>
      <c r="J13" s="73"/>
    </row>
    <row r="14" spans="1:10" x14ac:dyDescent="0.25">
      <c r="A14" s="70">
        <v>6</v>
      </c>
      <c r="B14" s="324" t="s">
        <v>233</v>
      </c>
      <c r="C14" s="324" t="s">
        <v>234</v>
      </c>
      <c r="D14" s="324" t="s">
        <v>235</v>
      </c>
      <c r="E14" s="17">
        <v>0</v>
      </c>
      <c r="F14" s="17"/>
      <c r="G14" s="17">
        <v>0</v>
      </c>
      <c r="H14" s="16"/>
      <c r="I14" s="16"/>
      <c r="J14" s="74"/>
    </row>
    <row r="15" spans="1:10" x14ac:dyDescent="0.25">
      <c r="A15" s="70">
        <v>7</v>
      </c>
      <c r="B15" s="324" t="s">
        <v>233</v>
      </c>
      <c r="C15" s="324" t="s">
        <v>234</v>
      </c>
      <c r="D15" s="324" t="s">
        <v>235</v>
      </c>
      <c r="E15" s="17">
        <v>0</v>
      </c>
      <c r="F15" s="17"/>
      <c r="G15" s="17">
        <v>0</v>
      </c>
      <c r="H15" s="16"/>
      <c r="I15" s="16"/>
      <c r="J15" s="74"/>
    </row>
    <row r="16" spans="1:10" x14ac:dyDescent="0.25">
      <c r="A16" s="70">
        <v>8</v>
      </c>
      <c r="B16" s="324" t="s">
        <v>233</v>
      </c>
      <c r="C16" s="324" t="s">
        <v>234</v>
      </c>
      <c r="D16" s="324" t="s">
        <v>235</v>
      </c>
      <c r="E16" s="17">
        <v>0</v>
      </c>
      <c r="F16" s="17"/>
      <c r="G16" s="17">
        <v>0</v>
      </c>
      <c r="H16" s="16"/>
      <c r="I16" s="16"/>
      <c r="J16" s="74"/>
    </row>
    <row r="17" spans="1:10" x14ac:dyDescent="0.25">
      <c r="A17" s="70">
        <v>9</v>
      </c>
      <c r="B17" s="324" t="s">
        <v>233</v>
      </c>
      <c r="C17" s="324" t="s">
        <v>234</v>
      </c>
      <c r="D17" s="324" t="s">
        <v>235</v>
      </c>
      <c r="E17" s="17">
        <v>0</v>
      </c>
      <c r="F17" s="17"/>
      <c r="G17" s="17">
        <v>0</v>
      </c>
      <c r="H17" s="16"/>
      <c r="I17" s="16"/>
      <c r="J17" s="74"/>
    </row>
    <row r="18" spans="1:10" ht="13" x14ac:dyDescent="0.3">
      <c r="A18" s="447" t="s">
        <v>236</v>
      </c>
      <c r="B18" s="448"/>
      <c r="C18" s="23"/>
      <c r="D18" s="20"/>
      <c r="E18" s="21">
        <f>SUM(E9:E17)</f>
        <v>0</v>
      </c>
      <c r="F18" s="22"/>
      <c r="G18" s="21">
        <v>0</v>
      </c>
      <c r="H18" s="23"/>
      <c r="I18" s="22">
        <f>G18-E18</f>
        <v>0</v>
      </c>
      <c r="J18" s="75"/>
    </row>
    <row r="19" spans="1:10" ht="13" x14ac:dyDescent="0.3">
      <c r="A19" s="457" t="s">
        <v>237</v>
      </c>
      <c r="B19" s="448"/>
      <c r="C19" s="323" t="s">
        <v>335</v>
      </c>
      <c r="D19" s="12"/>
      <c r="E19" s="12"/>
      <c r="F19" s="12"/>
      <c r="G19" s="12"/>
      <c r="H19" s="12"/>
      <c r="I19" s="24"/>
      <c r="J19" s="76"/>
    </row>
    <row r="20" spans="1:10" x14ac:dyDescent="0.25">
      <c r="A20" s="77">
        <v>1</v>
      </c>
      <c r="B20" s="324" t="s">
        <v>336</v>
      </c>
      <c r="C20" s="324" t="s">
        <v>337</v>
      </c>
      <c r="D20" s="324" t="s">
        <v>243</v>
      </c>
      <c r="E20" s="17">
        <v>440</v>
      </c>
      <c r="F20" s="17"/>
      <c r="G20" s="17">
        <v>440</v>
      </c>
      <c r="H20" s="16"/>
      <c r="I20" s="16"/>
      <c r="J20" s="74"/>
    </row>
    <row r="21" spans="1:10" x14ac:dyDescent="0.25">
      <c r="A21" s="77">
        <v>2</v>
      </c>
      <c r="B21" s="324" t="s">
        <v>338</v>
      </c>
      <c r="C21" s="324" t="s">
        <v>339</v>
      </c>
      <c r="D21" s="324" t="s">
        <v>243</v>
      </c>
      <c r="E21" s="17">
        <v>1650</v>
      </c>
      <c r="F21" s="17"/>
      <c r="G21" s="17">
        <v>1650</v>
      </c>
      <c r="H21" s="16"/>
      <c r="I21" s="16"/>
      <c r="J21" s="74"/>
    </row>
    <row r="22" spans="1:10" x14ac:dyDescent="0.25">
      <c r="A22" s="77">
        <v>3</v>
      </c>
      <c r="B22" s="324" t="s">
        <v>233</v>
      </c>
      <c r="C22" s="324" t="s">
        <v>234</v>
      </c>
      <c r="D22" s="324" t="s">
        <v>235</v>
      </c>
      <c r="E22" s="17">
        <v>0</v>
      </c>
      <c r="F22" s="17"/>
      <c r="G22" s="17">
        <v>0</v>
      </c>
      <c r="H22" s="16"/>
      <c r="I22" s="16"/>
      <c r="J22" s="74"/>
    </row>
    <row r="23" spans="1:10" x14ac:dyDescent="0.25">
      <c r="A23" s="77">
        <v>4</v>
      </c>
      <c r="B23" s="324" t="s">
        <v>233</v>
      </c>
      <c r="C23" s="324" t="s">
        <v>234</v>
      </c>
      <c r="D23" s="324" t="s">
        <v>235</v>
      </c>
      <c r="E23" s="17">
        <v>0</v>
      </c>
      <c r="F23" s="17"/>
      <c r="G23" s="17">
        <v>0</v>
      </c>
      <c r="H23" s="16"/>
      <c r="I23" s="16"/>
      <c r="J23" s="74"/>
    </row>
    <row r="24" spans="1:10" x14ac:dyDescent="0.25">
      <c r="A24" s="77">
        <v>5</v>
      </c>
      <c r="B24" s="324" t="s">
        <v>233</v>
      </c>
      <c r="C24" s="324" t="s">
        <v>234</v>
      </c>
      <c r="D24" s="324" t="s">
        <v>235</v>
      </c>
      <c r="E24" s="17">
        <v>0</v>
      </c>
      <c r="F24" s="17"/>
      <c r="G24" s="17">
        <v>0</v>
      </c>
      <c r="H24" s="16"/>
      <c r="I24" s="16"/>
      <c r="J24" s="74"/>
    </row>
    <row r="25" spans="1:10" x14ac:dyDescent="0.25">
      <c r="A25" s="77">
        <v>6</v>
      </c>
      <c r="B25" s="324" t="s">
        <v>233</v>
      </c>
      <c r="C25" s="324" t="s">
        <v>234</v>
      </c>
      <c r="D25" s="324" t="s">
        <v>235</v>
      </c>
      <c r="E25" s="17">
        <v>0</v>
      </c>
      <c r="F25" s="17"/>
      <c r="G25" s="17">
        <v>0</v>
      </c>
      <c r="H25" s="16"/>
      <c r="I25" s="16"/>
      <c r="J25" s="74"/>
    </row>
    <row r="26" spans="1:10" x14ac:dyDescent="0.25">
      <c r="A26" s="77">
        <v>7</v>
      </c>
      <c r="B26" s="324" t="s">
        <v>233</v>
      </c>
      <c r="C26" s="324" t="s">
        <v>234</v>
      </c>
      <c r="D26" s="324" t="s">
        <v>235</v>
      </c>
      <c r="E26" s="17">
        <v>0</v>
      </c>
      <c r="F26" s="17"/>
      <c r="G26" s="17">
        <v>0</v>
      </c>
      <c r="H26" s="16"/>
      <c r="I26" s="16"/>
      <c r="J26" s="74"/>
    </row>
    <row r="27" spans="1:10" x14ac:dyDescent="0.25">
      <c r="A27" s="77">
        <v>8</v>
      </c>
      <c r="B27" s="324" t="s">
        <v>233</v>
      </c>
      <c r="C27" s="324" t="s">
        <v>234</v>
      </c>
      <c r="D27" s="324" t="s">
        <v>235</v>
      </c>
      <c r="E27" s="17">
        <v>0</v>
      </c>
      <c r="F27" s="17"/>
      <c r="G27" s="17">
        <v>0</v>
      </c>
      <c r="H27" s="16"/>
      <c r="I27" s="16"/>
      <c r="J27" s="74"/>
    </row>
    <row r="28" spans="1:10" x14ac:dyDescent="0.25">
      <c r="A28" s="77">
        <v>9</v>
      </c>
      <c r="B28" s="324" t="s">
        <v>233</v>
      </c>
      <c r="C28" s="324" t="s">
        <v>234</v>
      </c>
      <c r="D28" s="324" t="s">
        <v>235</v>
      </c>
      <c r="E28" s="17">
        <v>0</v>
      </c>
      <c r="F28" s="17"/>
      <c r="G28" s="17">
        <v>0</v>
      </c>
      <c r="H28" s="16"/>
      <c r="I28" s="16"/>
      <c r="J28" s="74"/>
    </row>
    <row r="29" spans="1:10" x14ac:dyDescent="0.25">
      <c r="A29" s="77">
        <v>10</v>
      </c>
      <c r="B29" s="324" t="s">
        <v>233</v>
      </c>
      <c r="C29" s="324" t="s">
        <v>234</v>
      </c>
      <c r="D29" s="324" t="s">
        <v>235</v>
      </c>
      <c r="E29" s="17">
        <v>0</v>
      </c>
      <c r="F29" s="17"/>
      <c r="G29" s="17">
        <v>0</v>
      </c>
      <c r="H29" s="16"/>
      <c r="I29" s="16"/>
      <c r="J29" s="74"/>
    </row>
    <row r="30" spans="1:10" ht="13" x14ac:dyDescent="0.3">
      <c r="A30" s="447" t="s">
        <v>238</v>
      </c>
      <c r="B30" s="448"/>
      <c r="C30" s="23"/>
      <c r="D30" s="20"/>
      <c r="E30" s="21">
        <f>SUM(E20:E29)</f>
        <v>2090</v>
      </c>
      <c r="F30" s="22"/>
      <c r="G30" s="21">
        <f>SUM(G20:G29)</f>
        <v>2090</v>
      </c>
      <c r="H30" s="23"/>
      <c r="I30" s="22">
        <f>G30-E30</f>
        <v>0</v>
      </c>
      <c r="J30" s="75"/>
    </row>
    <row r="31" spans="1:10" ht="13" x14ac:dyDescent="0.3">
      <c r="A31" s="457" t="s">
        <v>239</v>
      </c>
      <c r="B31" s="458"/>
      <c r="C31" s="323" t="s">
        <v>232</v>
      </c>
      <c r="D31" s="12"/>
      <c r="E31" s="12"/>
      <c r="F31" s="12"/>
      <c r="G31" s="12"/>
      <c r="H31" s="12"/>
      <c r="I31" s="12"/>
      <c r="J31" s="76"/>
    </row>
    <row r="32" spans="1:10" x14ac:dyDescent="0.25">
      <c r="A32" s="77">
        <v>1</v>
      </c>
      <c r="B32" s="324" t="s">
        <v>233</v>
      </c>
      <c r="C32" s="324" t="s">
        <v>234</v>
      </c>
      <c r="D32" s="324" t="s">
        <v>235</v>
      </c>
      <c r="E32" s="17">
        <v>0</v>
      </c>
      <c r="F32" s="17"/>
      <c r="G32" s="17">
        <v>0</v>
      </c>
      <c r="H32" s="16"/>
      <c r="I32" s="16"/>
      <c r="J32" s="74"/>
    </row>
    <row r="33" spans="1:10" x14ac:dyDescent="0.25">
      <c r="A33" s="77">
        <v>2</v>
      </c>
      <c r="B33" s="324" t="s">
        <v>233</v>
      </c>
      <c r="C33" s="324" t="s">
        <v>234</v>
      </c>
      <c r="D33" s="324" t="s">
        <v>235</v>
      </c>
      <c r="E33" s="17">
        <v>0</v>
      </c>
      <c r="F33" s="17"/>
      <c r="G33" s="17">
        <v>0</v>
      </c>
      <c r="H33" s="16"/>
      <c r="I33" s="16"/>
      <c r="J33" s="74"/>
    </row>
    <row r="34" spans="1:10" x14ac:dyDescent="0.25">
      <c r="A34" s="77">
        <v>3</v>
      </c>
      <c r="B34" s="324" t="s">
        <v>233</v>
      </c>
      <c r="C34" s="324" t="s">
        <v>234</v>
      </c>
      <c r="D34" s="324" t="s">
        <v>235</v>
      </c>
      <c r="E34" s="17">
        <v>0</v>
      </c>
      <c r="F34" s="17"/>
      <c r="G34" s="17">
        <v>0</v>
      </c>
      <c r="H34" s="16"/>
      <c r="I34" s="16"/>
      <c r="J34" s="74"/>
    </row>
    <row r="35" spans="1:10" x14ac:dyDescent="0.25">
      <c r="A35" s="77">
        <v>4</v>
      </c>
      <c r="B35" s="324" t="s">
        <v>233</v>
      </c>
      <c r="C35" s="324" t="s">
        <v>234</v>
      </c>
      <c r="D35" s="324" t="s">
        <v>235</v>
      </c>
      <c r="E35" s="17">
        <v>0</v>
      </c>
      <c r="F35" s="17"/>
      <c r="G35" s="17">
        <v>0</v>
      </c>
      <c r="H35" s="16"/>
      <c r="I35" s="16"/>
      <c r="J35" s="74"/>
    </row>
    <row r="36" spans="1:10" x14ac:dyDescent="0.25">
      <c r="A36" s="77">
        <v>5</v>
      </c>
      <c r="B36" s="324" t="s">
        <v>233</v>
      </c>
      <c r="C36" s="324" t="s">
        <v>234</v>
      </c>
      <c r="D36" s="324" t="s">
        <v>235</v>
      </c>
      <c r="E36" s="17">
        <v>0</v>
      </c>
      <c r="F36" s="17"/>
      <c r="G36" s="17">
        <v>0</v>
      </c>
      <c r="H36" s="16"/>
      <c r="I36" s="16"/>
      <c r="J36" s="74"/>
    </row>
    <row r="37" spans="1:10" x14ac:dyDescent="0.25">
      <c r="A37" s="77">
        <v>6</v>
      </c>
      <c r="B37" s="324" t="s">
        <v>233</v>
      </c>
      <c r="C37" s="324" t="s">
        <v>234</v>
      </c>
      <c r="D37" s="324" t="s">
        <v>235</v>
      </c>
      <c r="E37" s="17">
        <v>0</v>
      </c>
      <c r="F37" s="17"/>
      <c r="G37" s="17">
        <v>0</v>
      </c>
      <c r="H37" s="16"/>
      <c r="I37" s="16"/>
      <c r="J37" s="74"/>
    </row>
    <row r="38" spans="1:10" x14ac:dyDescent="0.25">
      <c r="A38" s="77">
        <v>7</v>
      </c>
      <c r="B38" s="324" t="s">
        <v>233</v>
      </c>
      <c r="C38" s="324" t="s">
        <v>234</v>
      </c>
      <c r="D38" s="324" t="s">
        <v>235</v>
      </c>
      <c r="E38" s="17">
        <v>0</v>
      </c>
      <c r="F38" s="17"/>
      <c r="G38" s="17">
        <v>0</v>
      </c>
      <c r="H38" s="16"/>
      <c r="I38" s="16"/>
      <c r="J38" s="74"/>
    </row>
    <row r="39" spans="1:10" x14ac:dyDescent="0.25">
      <c r="A39" s="77">
        <v>8</v>
      </c>
      <c r="B39" s="324" t="s">
        <v>233</v>
      </c>
      <c r="C39" s="324" t="s">
        <v>234</v>
      </c>
      <c r="D39" s="324" t="s">
        <v>235</v>
      </c>
      <c r="E39" s="17">
        <v>0</v>
      </c>
      <c r="F39" s="17"/>
      <c r="G39" s="17">
        <v>0</v>
      </c>
      <c r="H39" s="16"/>
      <c r="I39" s="16"/>
      <c r="J39" s="74"/>
    </row>
    <row r="40" spans="1:10" x14ac:dyDescent="0.25">
      <c r="A40" s="77">
        <v>9</v>
      </c>
      <c r="B40" s="324" t="s">
        <v>233</v>
      </c>
      <c r="C40" s="324" t="s">
        <v>234</v>
      </c>
      <c r="D40" s="324" t="s">
        <v>235</v>
      </c>
      <c r="E40" s="17">
        <v>0</v>
      </c>
      <c r="F40" s="17"/>
      <c r="G40" s="17">
        <v>0</v>
      </c>
      <c r="H40" s="16"/>
      <c r="I40" s="16"/>
      <c r="J40" s="74"/>
    </row>
    <row r="41" spans="1:10" x14ac:dyDescent="0.25">
      <c r="A41" s="77">
        <v>10</v>
      </c>
      <c r="B41" s="324" t="s">
        <v>233</v>
      </c>
      <c r="C41" s="324" t="s">
        <v>234</v>
      </c>
      <c r="D41" s="324" t="s">
        <v>235</v>
      </c>
      <c r="E41" s="17">
        <v>0</v>
      </c>
      <c r="F41" s="17"/>
      <c r="G41" s="17">
        <v>0</v>
      </c>
      <c r="H41" s="16"/>
      <c r="I41" s="16"/>
      <c r="J41" s="74"/>
    </row>
    <row r="42" spans="1:10" ht="13" x14ac:dyDescent="0.3">
      <c r="A42" s="447" t="s">
        <v>246</v>
      </c>
      <c r="B42" s="448"/>
      <c r="C42" s="23"/>
      <c r="D42" s="20"/>
      <c r="E42" s="21">
        <f>SUM(E32:E41)</f>
        <v>0</v>
      </c>
      <c r="F42" s="22"/>
      <c r="G42" s="21">
        <f>SUM(G32:G41)</f>
        <v>0</v>
      </c>
      <c r="H42" s="23"/>
      <c r="I42" s="22">
        <f>G42-E42</f>
        <v>0</v>
      </c>
      <c r="J42" s="75"/>
    </row>
    <row r="43" spans="1:10" ht="13" x14ac:dyDescent="0.3">
      <c r="A43" s="457" t="s">
        <v>247</v>
      </c>
      <c r="B43" s="458"/>
      <c r="C43" s="323" t="s">
        <v>232</v>
      </c>
      <c r="D43" s="12"/>
      <c r="E43" s="12"/>
      <c r="F43" s="12"/>
      <c r="G43" s="12"/>
      <c r="H43" s="12"/>
      <c r="I43" s="12"/>
      <c r="J43" s="76"/>
    </row>
    <row r="44" spans="1:10" x14ac:dyDescent="0.25">
      <c r="A44" s="77">
        <v>1</v>
      </c>
      <c r="B44" s="324" t="s">
        <v>233</v>
      </c>
      <c r="C44" s="324" t="s">
        <v>234</v>
      </c>
      <c r="D44" s="324" t="s">
        <v>235</v>
      </c>
      <c r="E44" s="17">
        <v>0</v>
      </c>
      <c r="F44" s="17"/>
      <c r="G44" s="17">
        <v>0</v>
      </c>
      <c r="H44" s="16"/>
      <c r="I44" s="16"/>
      <c r="J44" s="74"/>
    </row>
    <row r="45" spans="1:10" x14ac:dyDescent="0.25">
      <c r="A45" s="77">
        <v>2</v>
      </c>
      <c r="B45" s="324" t="s">
        <v>233</v>
      </c>
      <c r="C45" s="324" t="s">
        <v>234</v>
      </c>
      <c r="D45" s="324" t="s">
        <v>235</v>
      </c>
      <c r="E45" s="17">
        <v>0</v>
      </c>
      <c r="F45" s="17"/>
      <c r="G45" s="17">
        <v>0</v>
      </c>
      <c r="H45" s="16"/>
      <c r="I45" s="16"/>
      <c r="J45" s="74"/>
    </row>
    <row r="46" spans="1:10" x14ac:dyDescent="0.25">
      <c r="A46" s="77">
        <v>3</v>
      </c>
      <c r="B46" s="324" t="s">
        <v>233</v>
      </c>
      <c r="C46" s="324" t="s">
        <v>234</v>
      </c>
      <c r="D46" s="324" t="s">
        <v>235</v>
      </c>
      <c r="E46" s="17">
        <v>0</v>
      </c>
      <c r="F46" s="17"/>
      <c r="G46" s="17">
        <v>0</v>
      </c>
      <c r="H46" s="16"/>
      <c r="I46" s="16"/>
      <c r="J46" s="74"/>
    </row>
    <row r="47" spans="1:10" x14ac:dyDescent="0.25">
      <c r="A47" s="77">
        <v>4</v>
      </c>
      <c r="B47" s="324" t="s">
        <v>233</v>
      </c>
      <c r="C47" s="324" t="s">
        <v>234</v>
      </c>
      <c r="D47" s="324" t="s">
        <v>235</v>
      </c>
      <c r="E47" s="17">
        <v>0</v>
      </c>
      <c r="F47" s="17"/>
      <c r="G47" s="17">
        <v>0</v>
      </c>
      <c r="H47" s="16"/>
      <c r="I47" s="16"/>
      <c r="J47" s="74"/>
    </row>
    <row r="48" spans="1:10" x14ac:dyDescent="0.25">
      <c r="A48" s="77">
        <v>5</v>
      </c>
      <c r="B48" s="324" t="s">
        <v>233</v>
      </c>
      <c r="C48" s="324" t="s">
        <v>234</v>
      </c>
      <c r="D48" s="324" t="s">
        <v>235</v>
      </c>
      <c r="E48" s="17">
        <v>0</v>
      </c>
      <c r="F48" s="17"/>
      <c r="G48" s="17">
        <v>0</v>
      </c>
      <c r="H48" s="16"/>
      <c r="I48" s="16"/>
      <c r="J48" s="74"/>
    </row>
    <row r="49" spans="1:10" x14ac:dyDescent="0.25">
      <c r="A49" s="77">
        <v>6</v>
      </c>
      <c r="B49" s="324" t="s">
        <v>233</v>
      </c>
      <c r="C49" s="324" t="s">
        <v>234</v>
      </c>
      <c r="D49" s="324" t="s">
        <v>235</v>
      </c>
      <c r="E49" s="17">
        <v>0</v>
      </c>
      <c r="F49" s="17"/>
      <c r="G49" s="17">
        <v>0</v>
      </c>
      <c r="H49" s="16"/>
      <c r="I49" s="16"/>
      <c r="J49" s="74"/>
    </row>
    <row r="50" spans="1:10" x14ac:dyDescent="0.25">
      <c r="A50" s="77">
        <v>7</v>
      </c>
      <c r="B50" s="324" t="s">
        <v>233</v>
      </c>
      <c r="C50" s="324" t="s">
        <v>234</v>
      </c>
      <c r="D50" s="324" t="s">
        <v>235</v>
      </c>
      <c r="E50" s="17">
        <v>0</v>
      </c>
      <c r="F50" s="17"/>
      <c r="G50" s="17">
        <v>0</v>
      </c>
      <c r="H50" s="16"/>
      <c r="I50" s="16"/>
      <c r="J50" s="74"/>
    </row>
    <row r="51" spans="1:10" x14ac:dyDescent="0.25">
      <c r="A51" s="77">
        <v>8</v>
      </c>
      <c r="B51" s="324" t="s">
        <v>233</v>
      </c>
      <c r="C51" s="324" t="s">
        <v>234</v>
      </c>
      <c r="D51" s="324" t="s">
        <v>235</v>
      </c>
      <c r="E51" s="17">
        <v>0</v>
      </c>
      <c r="F51" s="17"/>
      <c r="G51" s="17">
        <v>0</v>
      </c>
      <c r="H51" s="16"/>
      <c r="I51" s="16"/>
      <c r="J51" s="74"/>
    </row>
    <row r="52" spans="1:10" x14ac:dyDescent="0.25">
      <c r="A52" s="77">
        <v>9</v>
      </c>
      <c r="B52" s="324" t="s">
        <v>233</v>
      </c>
      <c r="C52" s="324" t="s">
        <v>234</v>
      </c>
      <c r="D52" s="324" t="s">
        <v>235</v>
      </c>
      <c r="E52" s="17">
        <v>0</v>
      </c>
      <c r="F52" s="17"/>
      <c r="G52" s="17">
        <v>0</v>
      </c>
      <c r="H52" s="16"/>
      <c r="I52" s="16"/>
      <c r="J52" s="74"/>
    </row>
    <row r="53" spans="1:10" x14ac:dyDescent="0.25">
      <c r="A53" s="77">
        <v>10</v>
      </c>
      <c r="B53" s="324" t="s">
        <v>233</v>
      </c>
      <c r="C53" s="324" t="s">
        <v>234</v>
      </c>
      <c r="D53" s="324" t="s">
        <v>235</v>
      </c>
      <c r="E53" s="17">
        <v>0</v>
      </c>
      <c r="F53" s="17"/>
      <c r="G53" s="17">
        <v>0</v>
      </c>
      <c r="H53" s="16"/>
      <c r="I53" s="16"/>
      <c r="J53" s="74"/>
    </row>
    <row r="54" spans="1:10" ht="13" x14ac:dyDescent="0.3">
      <c r="A54" s="447" t="s">
        <v>248</v>
      </c>
      <c r="B54" s="448"/>
      <c r="C54" s="23"/>
      <c r="D54" s="20"/>
      <c r="E54" s="21">
        <f>SUM(E44:E53)</f>
        <v>0</v>
      </c>
      <c r="F54" s="22"/>
      <c r="G54" s="21">
        <f>SUM(G44:G53)</f>
        <v>0</v>
      </c>
      <c r="H54" s="23"/>
      <c r="I54" s="22">
        <f>G54-E54</f>
        <v>0</v>
      </c>
      <c r="J54" s="75"/>
    </row>
    <row r="55" spans="1:10" ht="13" x14ac:dyDescent="0.3">
      <c r="A55" s="457" t="s">
        <v>249</v>
      </c>
      <c r="B55" s="448"/>
      <c r="C55" s="323" t="s">
        <v>232</v>
      </c>
      <c r="D55" s="12"/>
      <c r="E55" s="12"/>
      <c r="F55" s="12"/>
      <c r="G55" s="12"/>
      <c r="H55" s="12"/>
      <c r="I55" s="12"/>
      <c r="J55" s="76"/>
    </row>
    <row r="56" spans="1:10" x14ac:dyDescent="0.25">
      <c r="A56" s="77">
        <v>1</v>
      </c>
      <c r="B56" s="324" t="s">
        <v>233</v>
      </c>
      <c r="C56" s="324" t="s">
        <v>234</v>
      </c>
      <c r="D56" s="324" t="s">
        <v>235</v>
      </c>
      <c r="E56" s="17">
        <v>0</v>
      </c>
      <c r="F56" s="17"/>
      <c r="G56" s="17">
        <v>0</v>
      </c>
      <c r="H56" s="16"/>
      <c r="I56" s="16"/>
      <c r="J56" s="74"/>
    </row>
    <row r="57" spans="1:10" x14ac:dyDescent="0.25">
      <c r="A57" s="77">
        <v>2</v>
      </c>
      <c r="B57" s="324" t="s">
        <v>233</v>
      </c>
      <c r="C57" s="324" t="s">
        <v>234</v>
      </c>
      <c r="D57" s="324" t="s">
        <v>235</v>
      </c>
      <c r="E57" s="17">
        <v>0</v>
      </c>
      <c r="F57" s="17"/>
      <c r="G57" s="17">
        <v>0</v>
      </c>
      <c r="H57" s="16"/>
      <c r="I57" s="16"/>
      <c r="J57" s="74"/>
    </row>
    <row r="58" spans="1:10" x14ac:dyDescent="0.25">
      <c r="A58" s="77">
        <v>3</v>
      </c>
      <c r="B58" s="324" t="s">
        <v>233</v>
      </c>
      <c r="C58" s="324" t="s">
        <v>234</v>
      </c>
      <c r="D58" s="324" t="s">
        <v>235</v>
      </c>
      <c r="E58" s="17">
        <v>0</v>
      </c>
      <c r="F58" s="17"/>
      <c r="G58" s="17">
        <v>0</v>
      </c>
      <c r="H58" s="16"/>
      <c r="I58" s="16"/>
      <c r="J58" s="74"/>
    </row>
    <row r="59" spans="1:10" x14ac:dyDescent="0.25">
      <c r="A59" s="77">
        <v>4</v>
      </c>
      <c r="B59" s="324" t="s">
        <v>233</v>
      </c>
      <c r="C59" s="324" t="s">
        <v>234</v>
      </c>
      <c r="D59" s="324" t="s">
        <v>235</v>
      </c>
      <c r="E59" s="17">
        <v>0</v>
      </c>
      <c r="F59" s="17"/>
      <c r="G59" s="17">
        <v>0</v>
      </c>
      <c r="H59" s="16"/>
      <c r="I59" s="16"/>
      <c r="J59" s="74"/>
    </row>
    <row r="60" spans="1:10" x14ac:dyDescent="0.25">
      <c r="A60" s="77">
        <v>5</v>
      </c>
      <c r="B60" s="324" t="s">
        <v>233</v>
      </c>
      <c r="C60" s="324" t="s">
        <v>234</v>
      </c>
      <c r="D60" s="324" t="s">
        <v>235</v>
      </c>
      <c r="E60" s="17">
        <v>0</v>
      </c>
      <c r="F60" s="17"/>
      <c r="G60" s="17">
        <v>0</v>
      </c>
      <c r="H60" s="16"/>
      <c r="I60" s="16"/>
      <c r="J60" s="74"/>
    </row>
    <row r="61" spans="1:10" x14ac:dyDescent="0.25">
      <c r="A61" s="77">
        <v>6</v>
      </c>
      <c r="B61" s="324" t="s">
        <v>233</v>
      </c>
      <c r="C61" s="324" t="s">
        <v>234</v>
      </c>
      <c r="D61" s="324" t="s">
        <v>235</v>
      </c>
      <c r="E61" s="17">
        <v>0</v>
      </c>
      <c r="F61" s="17"/>
      <c r="G61" s="17">
        <v>0</v>
      </c>
      <c r="H61" s="16"/>
      <c r="I61" s="16"/>
      <c r="J61" s="74"/>
    </row>
    <row r="62" spans="1:10" x14ac:dyDescent="0.25">
      <c r="A62" s="77">
        <v>7</v>
      </c>
      <c r="B62" s="324" t="s">
        <v>233</v>
      </c>
      <c r="C62" s="324" t="s">
        <v>234</v>
      </c>
      <c r="D62" s="324" t="s">
        <v>235</v>
      </c>
      <c r="E62" s="17">
        <v>0</v>
      </c>
      <c r="F62" s="17"/>
      <c r="G62" s="17">
        <v>0</v>
      </c>
      <c r="H62" s="16"/>
      <c r="I62" s="16"/>
      <c r="J62" s="74"/>
    </row>
    <row r="63" spans="1:10" x14ac:dyDescent="0.25">
      <c r="A63" s="77">
        <v>8</v>
      </c>
      <c r="B63" s="324" t="s">
        <v>233</v>
      </c>
      <c r="C63" s="324" t="s">
        <v>234</v>
      </c>
      <c r="D63" s="324" t="s">
        <v>235</v>
      </c>
      <c r="E63" s="17">
        <v>0</v>
      </c>
      <c r="F63" s="17"/>
      <c r="G63" s="17">
        <v>0</v>
      </c>
      <c r="H63" s="16"/>
      <c r="I63" s="16"/>
      <c r="J63" s="74"/>
    </row>
    <row r="64" spans="1:10" x14ac:dyDescent="0.25">
      <c r="A64" s="77">
        <v>9</v>
      </c>
      <c r="B64" s="324" t="s">
        <v>233</v>
      </c>
      <c r="C64" s="324" t="s">
        <v>234</v>
      </c>
      <c r="D64" s="324" t="s">
        <v>235</v>
      </c>
      <c r="E64" s="17">
        <v>0</v>
      </c>
      <c r="F64" s="17"/>
      <c r="G64" s="17">
        <v>0</v>
      </c>
      <c r="H64" s="16"/>
      <c r="I64" s="16"/>
      <c r="J64" s="74"/>
    </row>
    <row r="65" spans="1:10" x14ac:dyDescent="0.25">
      <c r="A65" s="77">
        <v>10</v>
      </c>
      <c r="B65" s="324" t="s">
        <v>233</v>
      </c>
      <c r="C65" s="324" t="s">
        <v>234</v>
      </c>
      <c r="D65" s="324" t="s">
        <v>235</v>
      </c>
      <c r="E65" s="17">
        <v>0</v>
      </c>
      <c r="F65" s="17"/>
      <c r="G65" s="17">
        <v>0</v>
      </c>
      <c r="H65" s="16"/>
      <c r="I65" s="16"/>
      <c r="J65" s="74"/>
    </row>
    <row r="66" spans="1:10" ht="13" x14ac:dyDescent="0.3">
      <c r="A66" s="447" t="s">
        <v>250</v>
      </c>
      <c r="B66" s="448"/>
      <c r="C66" s="23"/>
      <c r="D66" s="20"/>
      <c r="E66" s="21">
        <f>SUM(E56:E65)</f>
        <v>0</v>
      </c>
      <c r="F66" s="22"/>
      <c r="G66" s="21">
        <f>SUM(G56:G65)</f>
        <v>0</v>
      </c>
      <c r="H66" s="23"/>
      <c r="I66" s="22">
        <f>G66-E66</f>
        <v>0</v>
      </c>
      <c r="J66" s="75"/>
    </row>
    <row r="67" spans="1:10" ht="15.5" x14ac:dyDescent="0.35">
      <c r="A67" s="465" t="s">
        <v>251</v>
      </c>
      <c r="B67" s="466"/>
      <c r="C67" s="53"/>
      <c r="D67" s="53"/>
      <c r="E67" s="54">
        <f>SUM(E66,E54,E42,E30,E18)</f>
        <v>2090</v>
      </c>
      <c r="F67" s="53"/>
      <c r="G67" s="54">
        <f>SUM(G66,G54,G42,G18,G30)</f>
        <v>2090</v>
      </c>
      <c r="H67" s="53"/>
      <c r="I67" s="54">
        <f>G67-E67</f>
        <v>0</v>
      </c>
      <c r="J67" s="78"/>
    </row>
    <row r="68" spans="1:10" ht="15.5" x14ac:dyDescent="0.35">
      <c r="A68" s="456" t="s">
        <v>252</v>
      </c>
      <c r="B68" s="448"/>
      <c r="C68" s="30"/>
      <c r="D68" s="25"/>
      <c r="E68" s="26"/>
      <c r="F68" s="26"/>
      <c r="G68" s="26"/>
      <c r="H68" s="25"/>
      <c r="I68" s="25"/>
      <c r="J68" s="79"/>
    </row>
    <row r="69" spans="1:10" ht="13" x14ac:dyDescent="0.3">
      <c r="A69" s="457" t="s">
        <v>253</v>
      </c>
      <c r="B69" s="458"/>
      <c r="C69" s="323" t="s">
        <v>232</v>
      </c>
      <c r="D69" s="12"/>
      <c r="E69" s="12"/>
      <c r="F69" s="12"/>
      <c r="G69" s="12"/>
      <c r="H69" s="12"/>
      <c r="I69" s="12"/>
      <c r="J69" s="76"/>
    </row>
    <row r="70" spans="1:10" x14ac:dyDescent="0.25">
      <c r="A70" s="77">
        <v>1</v>
      </c>
      <c r="B70" s="324" t="s">
        <v>254</v>
      </c>
      <c r="C70" s="324" t="s">
        <v>255</v>
      </c>
      <c r="D70" s="16" t="s">
        <v>256</v>
      </c>
      <c r="E70" s="17">
        <v>0</v>
      </c>
      <c r="F70" s="17"/>
      <c r="G70" s="17">
        <v>0</v>
      </c>
      <c r="H70" s="16"/>
      <c r="I70" s="16"/>
      <c r="J70" s="74"/>
    </row>
    <row r="71" spans="1:10" x14ac:dyDescent="0.25">
      <c r="A71" s="77">
        <v>2</v>
      </c>
      <c r="B71" s="324" t="s">
        <v>254</v>
      </c>
      <c r="C71" s="324" t="s">
        <v>255</v>
      </c>
      <c r="D71" s="16" t="s">
        <v>256</v>
      </c>
      <c r="E71" s="17">
        <v>0</v>
      </c>
      <c r="F71" s="17"/>
      <c r="G71" s="17">
        <v>0</v>
      </c>
      <c r="H71" s="16"/>
      <c r="I71" s="16"/>
      <c r="J71" s="74"/>
    </row>
    <row r="72" spans="1:10" x14ac:dyDescent="0.25">
      <c r="A72" s="77">
        <v>3</v>
      </c>
      <c r="B72" s="324" t="s">
        <v>254</v>
      </c>
      <c r="C72" s="324" t="s">
        <v>255</v>
      </c>
      <c r="D72" s="16" t="s">
        <v>256</v>
      </c>
      <c r="E72" s="17">
        <v>0</v>
      </c>
      <c r="F72" s="17"/>
      <c r="G72" s="17">
        <v>0</v>
      </c>
      <c r="H72" s="16"/>
      <c r="I72" s="16"/>
      <c r="J72" s="74"/>
    </row>
    <row r="73" spans="1:10" x14ac:dyDescent="0.25">
      <c r="A73" s="77">
        <v>4</v>
      </c>
      <c r="B73" s="324" t="s">
        <v>254</v>
      </c>
      <c r="C73" s="324" t="s">
        <v>255</v>
      </c>
      <c r="D73" s="16" t="s">
        <v>256</v>
      </c>
      <c r="E73" s="17">
        <v>0</v>
      </c>
      <c r="F73" s="17"/>
      <c r="G73" s="17">
        <v>0</v>
      </c>
      <c r="H73" s="16"/>
      <c r="I73" s="16"/>
      <c r="J73" s="74"/>
    </row>
    <row r="74" spans="1:10" x14ac:dyDescent="0.25">
      <c r="A74" s="77">
        <v>5</v>
      </c>
      <c r="B74" s="324" t="s">
        <v>254</v>
      </c>
      <c r="C74" s="324" t="s">
        <v>255</v>
      </c>
      <c r="D74" s="16" t="s">
        <v>256</v>
      </c>
      <c r="E74" s="17">
        <v>0</v>
      </c>
      <c r="F74" s="17"/>
      <c r="G74" s="17">
        <v>0</v>
      </c>
      <c r="H74" s="16"/>
      <c r="I74" s="16"/>
      <c r="J74" s="74"/>
    </row>
    <row r="75" spans="1:10" ht="13" x14ac:dyDescent="0.3">
      <c r="A75" s="447" t="s">
        <v>257</v>
      </c>
      <c r="B75" s="448"/>
      <c r="C75" s="23"/>
      <c r="D75" s="20"/>
      <c r="E75" s="21">
        <f>SUM(E70:E74)</f>
        <v>0</v>
      </c>
      <c r="F75" s="22"/>
      <c r="G75" s="21">
        <f>SUM(G70:G74)</f>
        <v>0</v>
      </c>
      <c r="H75" s="27"/>
      <c r="I75" s="325">
        <f>G75-E75</f>
        <v>0</v>
      </c>
      <c r="J75" s="80"/>
    </row>
    <row r="76" spans="1:10" ht="13" x14ac:dyDescent="0.3">
      <c r="A76" s="457" t="s">
        <v>258</v>
      </c>
      <c r="B76" s="448"/>
      <c r="C76" s="323" t="s">
        <v>232</v>
      </c>
      <c r="D76" s="12"/>
      <c r="E76" s="12"/>
      <c r="F76" s="12"/>
      <c r="G76" s="12"/>
      <c r="H76" s="12"/>
      <c r="I76" s="12"/>
      <c r="J76" s="76"/>
    </row>
    <row r="77" spans="1:10" x14ac:dyDescent="0.25">
      <c r="A77" s="77">
        <v>1</v>
      </c>
      <c r="B77" s="324" t="s">
        <v>254</v>
      </c>
      <c r="C77" s="324" t="s">
        <v>255</v>
      </c>
      <c r="D77" s="16" t="s">
        <v>259</v>
      </c>
      <c r="E77" s="17">
        <v>0</v>
      </c>
      <c r="F77" s="17"/>
      <c r="G77" s="17">
        <v>0</v>
      </c>
      <c r="H77" s="16"/>
      <c r="I77" s="16"/>
      <c r="J77" s="74"/>
    </row>
    <row r="78" spans="1:10" x14ac:dyDescent="0.25">
      <c r="A78" s="77">
        <v>2</v>
      </c>
      <c r="B78" s="324" t="s">
        <v>254</v>
      </c>
      <c r="C78" s="324" t="s">
        <v>255</v>
      </c>
      <c r="D78" s="16" t="s">
        <v>259</v>
      </c>
      <c r="E78" s="17">
        <v>0</v>
      </c>
      <c r="F78" s="17"/>
      <c r="G78" s="17">
        <v>0</v>
      </c>
      <c r="H78" s="16"/>
      <c r="I78" s="16"/>
      <c r="J78" s="74"/>
    </row>
    <row r="79" spans="1:10" x14ac:dyDescent="0.25">
      <c r="A79" s="77">
        <v>3</v>
      </c>
      <c r="B79" s="324" t="s">
        <v>254</v>
      </c>
      <c r="C79" s="324" t="s">
        <v>255</v>
      </c>
      <c r="D79" s="16" t="s">
        <v>259</v>
      </c>
      <c r="E79" s="17">
        <v>0</v>
      </c>
      <c r="F79" s="17"/>
      <c r="G79" s="17">
        <v>0</v>
      </c>
      <c r="H79" s="16"/>
      <c r="I79" s="16"/>
      <c r="J79" s="74"/>
    </row>
    <row r="80" spans="1:10" x14ac:dyDescent="0.25">
      <c r="A80" s="77">
        <v>4</v>
      </c>
      <c r="B80" s="324" t="s">
        <v>254</v>
      </c>
      <c r="C80" s="324" t="s">
        <v>255</v>
      </c>
      <c r="D80" s="16" t="s">
        <v>259</v>
      </c>
      <c r="E80" s="17">
        <v>0</v>
      </c>
      <c r="F80" s="17"/>
      <c r="G80" s="17">
        <v>0</v>
      </c>
      <c r="H80" s="16"/>
      <c r="I80" s="16"/>
      <c r="J80" s="74"/>
    </row>
    <row r="81" spans="1:10" x14ac:dyDescent="0.25">
      <c r="A81" s="77">
        <v>5</v>
      </c>
      <c r="B81" s="324" t="s">
        <v>254</v>
      </c>
      <c r="C81" s="324" t="s">
        <v>255</v>
      </c>
      <c r="D81" s="16" t="s">
        <v>259</v>
      </c>
      <c r="E81" s="17">
        <v>0</v>
      </c>
      <c r="F81" s="17"/>
      <c r="G81" s="17">
        <v>0</v>
      </c>
      <c r="H81" s="16"/>
      <c r="I81" s="16"/>
      <c r="J81" s="74"/>
    </row>
    <row r="82" spans="1:10" ht="13" x14ac:dyDescent="0.3">
      <c r="A82" s="447" t="s">
        <v>260</v>
      </c>
      <c r="B82" s="448"/>
      <c r="C82" s="23"/>
      <c r="D82" s="20"/>
      <c r="E82" s="21">
        <f>SUM(E77:E81)</f>
        <v>0</v>
      </c>
      <c r="F82" s="22"/>
      <c r="G82" s="21">
        <f>SUM(G77:G81)</f>
        <v>0</v>
      </c>
      <c r="H82" s="27"/>
      <c r="I82" s="325">
        <f>G82-E82</f>
        <v>0</v>
      </c>
      <c r="J82" s="80"/>
    </row>
    <row r="83" spans="1:10" ht="13" x14ac:dyDescent="0.3">
      <c r="A83" s="457" t="s">
        <v>261</v>
      </c>
      <c r="B83" s="448"/>
      <c r="C83" s="323" t="s">
        <v>232</v>
      </c>
      <c r="D83" s="12"/>
      <c r="E83" s="12"/>
      <c r="F83" s="12"/>
      <c r="G83" s="12"/>
      <c r="H83" s="12"/>
      <c r="I83" s="12"/>
      <c r="J83" s="76"/>
    </row>
    <row r="84" spans="1:10" x14ac:dyDescent="0.25">
      <c r="A84" s="77">
        <v>1</v>
      </c>
      <c r="B84" s="324" t="s">
        <v>254</v>
      </c>
      <c r="C84" s="324" t="s">
        <v>255</v>
      </c>
      <c r="D84" s="16" t="s">
        <v>259</v>
      </c>
      <c r="E84" s="17">
        <v>0</v>
      </c>
      <c r="F84" s="17"/>
      <c r="G84" s="17">
        <v>0</v>
      </c>
      <c r="H84" s="16"/>
      <c r="I84" s="16"/>
      <c r="J84" s="74"/>
    </row>
    <row r="85" spans="1:10" x14ac:dyDescent="0.25">
      <c r="A85" s="77">
        <v>2</v>
      </c>
      <c r="B85" s="324" t="s">
        <v>254</v>
      </c>
      <c r="C85" s="324" t="s">
        <v>255</v>
      </c>
      <c r="D85" s="16" t="s">
        <v>259</v>
      </c>
      <c r="E85" s="17">
        <v>0</v>
      </c>
      <c r="F85" s="17"/>
      <c r="G85" s="17">
        <v>0</v>
      </c>
      <c r="H85" s="16"/>
      <c r="I85" s="16"/>
      <c r="J85" s="74"/>
    </row>
    <row r="86" spans="1:10" x14ac:dyDescent="0.25">
      <c r="A86" s="77">
        <v>3</v>
      </c>
      <c r="B86" s="324" t="s">
        <v>254</v>
      </c>
      <c r="C86" s="324" t="s">
        <v>255</v>
      </c>
      <c r="D86" s="16" t="s">
        <v>259</v>
      </c>
      <c r="E86" s="17">
        <v>0</v>
      </c>
      <c r="F86" s="17"/>
      <c r="G86" s="17">
        <v>0</v>
      </c>
      <c r="H86" s="16"/>
      <c r="I86" s="16"/>
      <c r="J86" s="74"/>
    </row>
    <row r="87" spans="1:10" x14ac:dyDescent="0.25">
      <c r="A87" s="77">
        <v>4</v>
      </c>
      <c r="B87" s="324" t="s">
        <v>254</v>
      </c>
      <c r="C87" s="324" t="s">
        <v>255</v>
      </c>
      <c r="D87" s="16" t="s">
        <v>259</v>
      </c>
      <c r="E87" s="17">
        <v>0</v>
      </c>
      <c r="F87" s="17"/>
      <c r="G87" s="17">
        <v>0</v>
      </c>
      <c r="H87" s="16"/>
      <c r="I87" s="16"/>
      <c r="J87" s="74"/>
    </row>
    <row r="88" spans="1:10" x14ac:dyDescent="0.25">
      <c r="A88" s="77">
        <v>5</v>
      </c>
      <c r="B88" s="324" t="s">
        <v>254</v>
      </c>
      <c r="C88" s="324" t="s">
        <v>255</v>
      </c>
      <c r="D88" s="16" t="s">
        <v>259</v>
      </c>
      <c r="E88" s="17">
        <v>0</v>
      </c>
      <c r="F88" s="17"/>
      <c r="G88" s="17">
        <v>0</v>
      </c>
      <c r="H88" s="16"/>
      <c r="I88" s="16"/>
      <c r="J88" s="74"/>
    </row>
    <row r="89" spans="1:10" ht="13" x14ac:dyDescent="0.3">
      <c r="A89" s="447" t="s">
        <v>262</v>
      </c>
      <c r="B89" s="448"/>
      <c r="C89" s="23"/>
      <c r="D89" s="20"/>
      <c r="E89" s="21">
        <f>SUM(E84:E88)</f>
        <v>0</v>
      </c>
      <c r="F89" s="22"/>
      <c r="G89" s="21">
        <f>SUM(G84:G88)</f>
        <v>0</v>
      </c>
      <c r="H89" s="27"/>
      <c r="I89" s="325">
        <f>G89-E89</f>
        <v>0</v>
      </c>
      <c r="J89" s="80"/>
    </row>
    <row r="90" spans="1:10" ht="13" x14ac:dyDescent="0.3">
      <c r="A90" s="457" t="s">
        <v>263</v>
      </c>
      <c r="B90" s="458"/>
      <c r="C90" s="323" t="s">
        <v>232</v>
      </c>
      <c r="D90" s="12"/>
      <c r="E90" s="12"/>
      <c r="F90" s="12"/>
      <c r="G90" s="12"/>
      <c r="H90" s="12"/>
      <c r="I90" s="12"/>
      <c r="J90" s="76"/>
    </row>
    <row r="91" spans="1:10" x14ac:dyDescent="0.25">
      <c r="A91" s="77">
        <v>1</v>
      </c>
      <c r="B91" s="324" t="s">
        <v>254</v>
      </c>
      <c r="C91" s="324" t="s">
        <v>255</v>
      </c>
      <c r="D91" s="16" t="s">
        <v>259</v>
      </c>
      <c r="E91" s="17">
        <v>0</v>
      </c>
      <c r="F91" s="17"/>
      <c r="G91" s="17">
        <v>0</v>
      </c>
      <c r="H91" s="16"/>
      <c r="I91" s="16"/>
      <c r="J91" s="74"/>
    </row>
    <row r="92" spans="1:10" x14ac:dyDescent="0.25">
      <c r="A92" s="77">
        <v>2</v>
      </c>
      <c r="B92" s="324" t="s">
        <v>254</v>
      </c>
      <c r="C92" s="324" t="s">
        <v>255</v>
      </c>
      <c r="D92" s="16" t="s">
        <v>259</v>
      </c>
      <c r="E92" s="17">
        <v>0</v>
      </c>
      <c r="F92" s="17"/>
      <c r="G92" s="17">
        <v>0</v>
      </c>
      <c r="H92" s="16"/>
      <c r="I92" s="16"/>
      <c r="J92" s="74"/>
    </row>
    <row r="93" spans="1:10" x14ac:dyDescent="0.25">
      <c r="A93" s="77">
        <v>3</v>
      </c>
      <c r="B93" s="324" t="s">
        <v>254</v>
      </c>
      <c r="C93" s="324" t="s">
        <v>255</v>
      </c>
      <c r="D93" s="16" t="s">
        <v>259</v>
      </c>
      <c r="E93" s="17">
        <v>0</v>
      </c>
      <c r="F93" s="17"/>
      <c r="G93" s="17">
        <v>0</v>
      </c>
      <c r="H93" s="16"/>
      <c r="I93" s="16"/>
      <c r="J93" s="74"/>
    </row>
    <row r="94" spans="1:10" x14ac:dyDescent="0.25">
      <c r="A94" s="77">
        <v>4</v>
      </c>
      <c r="B94" s="324" t="s">
        <v>254</v>
      </c>
      <c r="C94" s="324" t="s">
        <v>255</v>
      </c>
      <c r="D94" s="16" t="s">
        <v>259</v>
      </c>
      <c r="E94" s="17">
        <v>0</v>
      </c>
      <c r="F94" s="17"/>
      <c r="G94" s="17">
        <v>0</v>
      </c>
      <c r="H94" s="16"/>
      <c r="I94" s="16"/>
      <c r="J94" s="74"/>
    </row>
    <row r="95" spans="1:10" x14ac:dyDescent="0.25">
      <c r="A95" s="77">
        <v>5</v>
      </c>
      <c r="B95" s="324" t="s">
        <v>254</v>
      </c>
      <c r="C95" s="324" t="s">
        <v>255</v>
      </c>
      <c r="D95" s="16" t="s">
        <v>259</v>
      </c>
      <c r="E95" s="17">
        <v>0</v>
      </c>
      <c r="F95" s="17"/>
      <c r="G95" s="17">
        <v>0</v>
      </c>
      <c r="H95" s="16"/>
      <c r="I95" s="16"/>
      <c r="J95" s="74"/>
    </row>
    <row r="96" spans="1:10" ht="13" x14ac:dyDescent="0.3">
      <c r="A96" s="447" t="s">
        <v>264</v>
      </c>
      <c r="B96" s="448"/>
      <c r="C96" s="23"/>
      <c r="D96" s="20"/>
      <c r="E96" s="21">
        <f>SUM(E91:E95)</f>
        <v>0</v>
      </c>
      <c r="F96" s="22"/>
      <c r="G96" s="21">
        <f>SUM(G91:G95)</f>
        <v>0</v>
      </c>
      <c r="H96" s="27"/>
      <c r="I96" s="325">
        <f>G96-E96</f>
        <v>0</v>
      </c>
      <c r="J96" s="80"/>
    </row>
    <row r="97" spans="1:10" ht="13" x14ac:dyDescent="0.3">
      <c r="A97" s="457" t="s">
        <v>265</v>
      </c>
      <c r="B97" s="458"/>
      <c r="C97" s="323" t="s">
        <v>232</v>
      </c>
      <c r="D97" s="12"/>
      <c r="E97" s="12"/>
      <c r="F97" s="12"/>
      <c r="G97" s="12"/>
      <c r="H97" s="12"/>
      <c r="I97" s="12"/>
      <c r="J97" s="76"/>
    </row>
    <row r="98" spans="1:10" x14ac:dyDescent="0.25">
      <c r="A98" s="77">
        <v>1</v>
      </c>
      <c r="B98" s="324" t="s">
        <v>254</v>
      </c>
      <c r="C98" s="324" t="s">
        <v>255</v>
      </c>
      <c r="D98" s="16" t="s">
        <v>259</v>
      </c>
      <c r="E98" s="17">
        <v>0</v>
      </c>
      <c r="F98" s="17"/>
      <c r="G98" s="17">
        <v>0</v>
      </c>
      <c r="H98" s="16"/>
      <c r="I98" s="16"/>
      <c r="J98" s="74"/>
    </row>
    <row r="99" spans="1:10" x14ac:dyDescent="0.25">
      <c r="A99" s="77">
        <v>2</v>
      </c>
      <c r="B99" s="324" t="s">
        <v>254</v>
      </c>
      <c r="C99" s="324" t="s">
        <v>255</v>
      </c>
      <c r="D99" s="16" t="s">
        <v>259</v>
      </c>
      <c r="E99" s="17">
        <v>0</v>
      </c>
      <c r="F99" s="17"/>
      <c r="G99" s="17">
        <v>0</v>
      </c>
      <c r="H99" s="16"/>
      <c r="I99" s="16"/>
      <c r="J99" s="74"/>
    </row>
    <row r="100" spans="1:10" x14ac:dyDescent="0.25">
      <c r="A100" s="77">
        <v>3</v>
      </c>
      <c r="B100" s="324" t="s">
        <v>254</v>
      </c>
      <c r="C100" s="324" t="s">
        <v>255</v>
      </c>
      <c r="D100" s="16" t="s">
        <v>259</v>
      </c>
      <c r="E100" s="17">
        <v>0</v>
      </c>
      <c r="F100" s="17"/>
      <c r="G100" s="17">
        <v>0</v>
      </c>
      <c r="H100" s="16"/>
      <c r="I100" s="16"/>
      <c r="J100" s="74"/>
    </row>
    <row r="101" spans="1:10" x14ac:dyDescent="0.25">
      <c r="A101" s="77">
        <v>4</v>
      </c>
      <c r="B101" s="324" t="s">
        <v>254</v>
      </c>
      <c r="C101" s="324" t="s">
        <v>255</v>
      </c>
      <c r="D101" s="16" t="s">
        <v>259</v>
      </c>
      <c r="E101" s="17">
        <v>0</v>
      </c>
      <c r="F101" s="17"/>
      <c r="G101" s="17">
        <v>0</v>
      </c>
      <c r="H101" s="16"/>
      <c r="I101" s="16"/>
      <c r="J101" s="74"/>
    </row>
    <row r="102" spans="1:10" x14ac:dyDescent="0.25">
      <c r="A102" s="77">
        <v>5</v>
      </c>
      <c r="B102" s="324" t="s">
        <v>254</v>
      </c>
      <c r="C102" s="324" t="s">
        <v>255</v>
      </c>
      <c r="D102" s="16" t="s">
        <v>259</v>
      </c>
      <c r="E102" s="17">
        <v>0</v>
      </c>
      <c r="F102" s="17"/>
      <c r="G102" s="17">
        <v>0</v>
      </c>
      <c r="H102" s="16"/>
      <c r="I102" s="16"/>
      <c r="J102" s="74"/>
    </row>
    <row r="103" spans="1:10" ht="13" x14ac:dyDescent="0.3">
      <c r="A103" s="447" t="s">
        <v>266</v>
      </c>
      <c r="B103" s="448"/>
      <c r="C103" s="23"/>
      <c r="D103" s="20"/>
      <c r="E103" s="21">
        <f>SUM(E98:E102)</f>
        <v>0</v>
      </c>
      <c r="F103" s="22"/>
      <c r="G103" s="21">
        <f>SUM(G98:G102)</f>
        <v>0</v>
      </c>
      <c r="H103" s="27"/>
      <c r="I103" s="325">
        <f>G103-E103</f>
        <v>0</v>
      </c>
      <c r="J103" s="80"/>
    </row>
    <row r="104" spans="1:10" ht="15.5" x14ac:dyDescent="0.35">
      <c r="A104" s="465" t="s">
        <v>267</v>
      </c>
      <c r="B104" s="466"/>
      <c r="C104" s="53"/>
      <c r="D104" s="53"/>
      <c r="E104" s="54">
        <f>SUM(E103,E96,E89,E82,E75)</f>
        <v>0</v>
      </c>
      <c r="F104" s="53"/>
      <c r="G104" s="54">
        <f>SUM(G103,G96,G89,G82,G75)</f>
        <v>0</v>
      </c>
      <c r="H104" s="53"/>
      <c r="I104" s="54">
        <f>G104-E104</f>
        <v>0</v>
      </c>
      <c r="J104" s="78"/>
    </row>
    <row r="105" spans="1:10" ht="15.5" x14ac:dyDescent="0.35">
      <c r="A105" s="467" t="s">
        <v>268</v>
      </c>
      <c r="B105" s="468"/>
      <c r="C105" s="469"/>
      <c r="D105" s="25"/>
      <c r="E105" s="26"/>
      <c r="F105" s="26"/>
      <c r="G105" s="26"/>
      <c r="H105" s="25"/>
      <c r="I105" s="25"/>
      <c r="J105" s="81"/>
    </row>
    <row r="106" spans="1:10" ht="13" x14ac:dyDescent="0.3">
      <c r="A106" s="457" t="s">
        <v>269</v>
      </c>
      <c r="B106" s="458"/>
      <c r="C106" s="323" t="s">
        <v>232</v>
      </c>
      <c r="D106" s="13"/>
      <c r="E106" s="13"/>
      <c r="F106" s="13"/>
      <c r="G106" s="13"/>
      <c r="H106" s="13"/>
      <c r="I106" s="13"/>
      <c r="J106" s="67"/>
    </row>
    <row r="107" spans="1:10" x14ac:dyDescent="0.25">
      <c r="A107" s="77">
        <v>1</v>
      </c>
      <c r="B107" s="324" t="s">
        <v>270</v>
      </c>
      <c r="C107" s="324" t="s">
        <v>271</v>
      </c>
      <c r="D107" s="31"/>
      <c r="E107" s="17">
        <v>0</v>
      </c>
      <c r="F107" s="17"/>
      <c r="G107" s="17">
        <v>0</v>
      </c>
      <c r="H107" s="16"/>
      <c r="I107" s="16"/>
      <c r="J107" s="74"/>
    </row>
    <row r="108" spans="1:10" x14ac:dyDescent="0.25">
      <c r="A108" s="77">
        <v>2</v>
      </c>
      <c r="B108" s="324" t="s">
        <v>270</v>
      </c>
      <c r="C108" s="324" t="s">
        <v>271</v>
      </c>
      <c r="D108" s="31"/>
      <c r="E108" s="17">
        <v>0</v>
      </c>
      <c r="F108" s="17"/>
      <c r="G108" s="17">
        <v>0</v>
      </c>
      <c r="H108" s="16"/>
      <c r="I108" s="16"/>
      <c r="J108" s="74"/>
    </row>
    <row r="109" spans="1:10" x14ac:dyDescent="0.25">
      <c r="A109" s="77">
        <v>3</v>
      </c>
      <c r="B109" s="324" t="s">
        <v>270</v>
      </c>
      <c r="C109" s="324" t="s">
        <v>271</v>
      </c>
      <c r="D109" s="31"/>
      <c r="E109" s="17">
        <v>0</v>
      </c>
      <c r="F109" s="17"/>
      <c r="G109" s="17">
        <v>0</v>
      </c>
      <c r="H109" s="16"/>
      <c r="I109" s="16"/>
      <c r="J109" s="74"/>
    </row>
    <row r="110" spans="1:10" x14ac:dyDescent="0.25">
      <c r="A110" s="77">
        <v>4</v>
      </c>
      <c r="B110" s="324" t="s">
        <v>270</v>
      </c>
      <c r="C110" s="324" t="s">
        <v>271</v>
      </c>
      <c r="D110" s="31"/>
      <c r="E110" s="17">
        <v>0</v>
      </c>
      <c r="F110" s="17"/>
      <c r="G110" s="17">
        <v>0</v>
      </c>
      <c r="H110" s="16"/>
      <c r="I110" s="16"/>
      <c r="J110" s="74"/>
    </row>
    <row r="111" spans="1:10" x14ac:dyDescent="0.25">
      <c r="A111" s="77">
        <v>5</v>
      </c>
      <c r="B111" s="324" t="s">
        <v>270</v>
      </c>
      <c r="C111" s="324" t="s">
        <v>271</v>
      </c>
      <c r="D111" s="31"/>
      <c r="E111" s="17">
        <v>0</v>
      </c>
      <c r="F111" s="17"/>
      <c r="G111" s="17">
        <v>0</v>
      </c>
      <c r="H111" s="16"/>
      <c r="I111" s="16"/>
      <c r="J111" s="74"/>
    </row>
    <row r="112" spans="1:10" ht="13" x14ac:dyDescent="0.3">
      <c r="A112" s="463" t="s">
        <v>272</v>
      </c>
      <c r="B112" s="464"/>
      <c r="C112" s="20"/>
      <c r="D112" s="23"/>
      <c r="E112" s="22">
        <f>SUM(E107:E111)</f>
        <v>0</v>
      </c>
      <c r="F112" s="22"/>
      <c r="G112" s="22">
        <f>SUM(G107:G111)</f>
        <v>0</v>
      </c>
      <c r="H112" s="23"/>
      <c r="I112" s="22">
        <f>G112-E112</f>
        <v>0</v>
      </c>
      <c r="J112" s="75"/>
    </row>
    <row r="113" spans="1:10" ht="13" x14ac:dyDescent="0.3">
      <c r="A113" s="449" t="s">
        <v>273</v>
      </c>
      <c r="B113" s="448"/>
      <c r="C113" s="12" t="s">
        <v>232</v>
      </c>
      <c r="D113" s="12"/>
      <c r="E113" s="24"/>
      <c r="F113" s="24"/>
      <c r="G113" s="24"/>
      <c r="H113" s="12"/>
      <c r="I113" s="12"/>
      <c r="J113" s="76"/>
    </row>
    <row r="114" spans="1:10" x14ac:dyDescent="0.25">
      <c r="A114" s="77">
        <v>1</v>
      </c>
      <c r="B114" s="324" t="s">
        <v>270</v>
      </c>
      <c r="C114" s="324" t="s">
        <v>271</v>
      </c>
      <c r="D114" s="31"/>
      <c r="E114" s="17">
        <v>0</v>
      </c>
      <c r="F114" s="17"/>
      <c r="G114" s="17">
        <v>0</v>
      </c>
      <c r="H114" s="16"/>
      <c r="I114" s="16"/>
      <c r="J114" s="74"/>
    </row>
    <row r="115" spans="1:10" x14ac:dyDescent="0.25">
      <c r="A115" s="77">
        <v>2</v>
      </c>
      <c r="B115" s="324" t="s">
        <v>270</v>
      </c>
      <c r="C115" s="324" t="s">
        <v>271</v>
      </c>
      <c r="D115" s="31"/>
      <c r="E115" s="17">
        <v>0</v>
      </c>
      <c r="F115" s="17"/>
      <c r="G115" s="17">
        <v>0</v>
      </c>
      <c r="H115" s="16"/>
      <c r="I115" s="16"/>
      <c r="J115" s="74"/>
    </row>
    <row r="116" spans="1:10" x14ac:dyDescent="0.25">
      <c r="A116" s="77">
        <v>3</v>
      </c>
      <c r="B116" s="324" t="s">
        <v>270</v>
      </c>
      <c r="C116" s="324" t="s">
        <v>271</v>
      </c>
      <c r="D116" s="31"/>
      <c r="E116" s="17">
        <v>0</v>
      </c>
      <c r="F116" s="17"/>
      <c r="G116" s="17">
        <v>0</v>
      </c>
      <c r="H116" s="16"/>
      <c r="I116" s="16"/>
      <c r="J116" s="74"/>
    </row>
    <row r="117" spans="1:10" x14ac:dyDescent="0.25">
      <c r="A117" s="77">
        <v>4</v>
      </c>
      <c r="B117" s="324" t="s">
        <v>270</v>
      </c>
      <c r="C117" s="324" t="s">
        <v>271</v>
      </c>
      <c r="D117" s="31"/>
      <c r="E117" s="17">
        <v>0</v>
      </c>
      <c r="F117" s="17"/>
      <c r="G117" s="17">
        <v>0</v>
      </c>
      <c r="H117" s="16"/>
      <c r="I117" s="16"/>
      <c r="J117" s="74"/>
    </row>
    <row r="118" spans="1:10" x14ac:dyDescent="0.25">
      <c r="A118" s="77">
        <v>5</v>
      </c>
      <c r="B118" s="324" t="s">
        <v>270</v>
      </c>
      <c r="C118" s="324" t="s">
        <v>271</v>
      </c>
      <c r="D118" s="31"/>
      <c r="E118" s="17">
        <v>0</v>
      </c>
      <c r="F118" s="17"/>
      <c r="G118" s="17">
        <v>0</v>
      </c>
      <c r="H118" s="16"/>
      <c r="I118" s="16"/>
      <c r="J118" s="74"/>
    </row>
    <row r="119" spans="1:10" ht="13" x14ac:dyDescent="0.3">
      <c r="A119" s="463" t="s">
        <v>274</v>
      </c>
      <c r="B119" s="448"/>
      <c r="C119" s="23"/>
      <c r="D119" s="23"/>
      <c r="E119" s="22">
        <f>SUM(E114:E118)</f>
        <v>0</v>
      </c>
      <c r="F119" s="22"/>
      <c r="G119" s="22">
        <f>SUM(G114:G118)</f>
        <v>0</v>
      </c>
      <c r="H119" s="23"/>
      <c r="I119" s="22">
        <f>G119-E119</f>
        <v>0</v>
      </c>
      <c r="J119" s="75"/>
    </row>
    <row r="120" spans="1:10" ht="13" x14ac:dyDescent="0.3">
      <c r="A120" s="449" t="s">
        <v>275</v>
      </c>
      <c r="B120" s="448"/>
      <c r="C120" s="12" t="s">
        <v>232</v>
      </c>
      <c r="D120" s="12"/>
      <c r="E120" s="24"/>
      <c r="F120" s="24"/>
      <c r="G120" s="24"/>
      <c r="H120" s="12"/>
      <c r="I120" s="12"/>
      <c r="J120" s="76"/>
    </row>
    <row r="121" spans="1:10" x14ac:dyDescent="0.25">
      <c r="A121" s="77">
        <v>1</v>
      </c>
      <c r="B121" s="324" t="s">
        <v>270</v>
      </c>
      <c r="C121" s="324" t="s">
        <v>271</v>
      </c>
      <c r="D121" s="31"/>
      <c r="E121" s="17">
        <v>0</v>
      </c>
      <c r="F121" s="17"/>
      <c r="G121" s="17">
        <v>0</v>
      </c>
      <c r="H121" s="16"/>
      <c r="I121" s="16"/>
      <c r="J121" s="74"/>
    </row>
    <row r="122" spans="1:10" x14ac:dyDescent="0.25">
      <c r="A122" s="77">
        <v>2</v>
      </c>
      <c r="B122" s="324" t="s">
        <v>270</v>
      </c>
      <c r="C122" s="324" t="s">
        <v>271</v>
      </c>
      <c r="D122" s="31"/>
      <c r="E122" s="17">
        <v>0</v>
      </c>
      <c r="F122" s="17"/>
      <c r="G122" s="17">
        <v>0</v>
      </c>
      <c r="H122" s="16"/>
      <c r="I122" s="16"/>
      <c r="J122" s="74"/>
    </row>
    <row r="123" spans="1:10" x14ac:dyDescent="0.25">
      <c r="A123" s="77">
        <v>3</v>
      </c>
      <c r="B123" s="324" t="s">
        <v>270</v>
      </c>
      <c r="C123" s="324" t="s">
        <v>271</v>
      </c>
      <c r="D123" s="31"/>
      <c r="E123" s="17">
        <v>0</v>
      </c>
      <c r="F123" s="17"/>
      <c r="G123" s="17">
        <v>0</v>
      </c>
      <c r="H123" s="16"/>
      <c r="I123" s="16"/>
      <c r="J123" s="74"/>
    </row>
    <row r="124" spans="1:10" x14ac:dyDescent="0.25">
      <c r="A124" s="77">
        <v>4</v>
      </c>
      <c r="B124" s="324" t="s">
        <v>270</v>
      </c>
      <c r="C124" s="324" t="s">
        <v>271</v>
      </c>
      <c r="D124" s="31"/>
      <c r="E124" s="17">
        <v>0</v>
      </c>
      <c r="F124" s="17"/>
      <c r="G124" s="17">
        <v>0</v>
      </c>
      <c r="H124" s="16"/>
      <c r="I124" s="16"/>
      <c r="J124" s="74"/>
    </row>
    <row r="125" spans="1:10" x14ac:dyDescent="0.25">
      <c r="A125" s="77">
        <v>5</v>
      </c>
      <c r="B125" s="324" t="s">
        <v>270</v>
      </c>
      <c r="C125" s="324" t="s">
        <v>271</v>
      </c>
      <c r="D125" s="31"/>
      <c r="E125" s="17">
        <v>0</v>
      </c>
      <c r="F125" s="17"/>
      <c r="G125" s="17">
        <v>0</v>
      </c>
      <c r="H125" s="16"/>
      <c r="I125" s="16"/>
      <c r="J125" s="74"/>
    </row>
    <row r="126" spans="1:10" ht="13" x14ac:dyDescent="0.3">
      <c r="A126" s="463" t="s">
        <v>276</v>
      </c>
      <c r="B126" s="448"/>
      <c r="C126" s="23"/>
      <c r="D126" s="23"/>
      <c r="E126" s="22">
        <f>SUM(E121:E125)</f>
        <v>0</v>
      </c>
      <c r="F126" s="22"/>
      <c r="G126" s="22">
        <f>SUM(G121:G125)</f>
        <v>0</v>
      </c>
      <c r="H126" s="23"/>
      <c r="I126" s="22">
        <f>G126-E126</f>
        <v>0</v>
      </c>
      <c r="J126" s="75"/>
    </row>
    <row r="127" spans="1:10" ht="13" x14ac:dyDescent="0.3">
      <c r="A127" s="449" t="s">
        <v>277</v>
      </c>
      <c r="B127" s="448"/>
      <c r="C127" s="12" t="s">
        <v>232</v>
      </c>
      <c r="D127" s="12"/>
      <c r="E127" s="24"/>
      <c r="F127" s="24"/>
      <c r="G127" s="24"/>
      <c r="H127" s="12"/>
      <c r="I127" s="12"/>
      <c r="J127" s="76"/>
    </row>
    <row r="128" spans="1:10" x14ac:dyDescent="0.25">
      <c r="A128" s="77">
        <v>1</v>
      </c>
      <c r="B128" s="324" t="s">
        <v>270</v>
      </c>
      <c r="C128" s="324" t="s">
        <v>271</v>
      </c>
      <c r="D128" s="31"/>
      <c r="E128" s="17">
        <v>0</v>
      </c>
      <c r="F128" s="17"/>
      <c r="G128" s="17">
        <v>0</v>
      </c>
      <c r="H128" s="16"/>
      <c r="I128" s="16"/>
      <c r="J128" s="74"/>
    </row>
    <row r="129" spans="1:10" x14ac:dyDescent="0.25">
      <c r="A129" s="77">
        <v>2</v>
      </c>
      <c r="B129" s="324" t="s">
        <v>270</v>
      </c>
      <c r="C129" s="324" t="s">
        <v>271</v>
      </c>
      <c r="D129" s="31"/>
      <c r="E129" s="17">
        <v>0</v>
      </c>
      <c r="F129" s="17"/>
      <c r="G129" s="17">
        <v>0</v>
      </c>
      <c r="H129" s="16"/>
      <c r="I129" s="16"/>
      <c r="J129" s="74"/>
    </row>
    <row r="130" spans="1:10" x14ac:dyDescent="0.25">
      <c r="A130" s="77">
        <v>3</v>
      </c>
      <c r="B130" s="324" t="s">
        <v>270</v>
      </c>
      <c r="C130" s="324" t="s">
        <v>271</v>
      </c>
      <c r="D130" s="31"/>
      <c r="E130" s="17">
        <v>0</v>
      </c>
      <c r="F130" s="17"/>
      <c r="G130" s="17">
        <v>0</v>
      </c>
      <c r="H130" s="16"/>
      <c r="I130" s="16"/>
      <c r="J130" s="74"/>
    </row>
    <row r="131" spans="1:10" x14ac:dyDescent="0.25">
      <c r="A131" s="77">
        <v>4</v>
      </c>
      <c r="B131" s="324" t="s">
        <v>270</v>
      </c>
      <c r="C131" s="324" t="s">
        <v>271</v>
      </c>
      <c r="D131" s="31"/>
      <c r="E131" s="17">
        <v>0</v>
      </c>
      <c r="F131" s="17"/>
      <c r="G131" s="17">
        <v>0</v>
      </c>
      <c r="H131" s="16"/>
      <c r="I131" s="16"/>
      <c r="J131" s="74"/>
    </row>
    <row r="132" spans="1:10" x14ac:dyDescent="0.25">
      <c r="A132" s="77">
        <v>5</v>
      </c>
      <c r="B132" s="324" t="s">
        <v>270</v>
      </c>
      <c r="C132" s="324" t="s">
        <v>271</v>
      </c>
      <c r="D132" s="31"/>
      <c r="E132" s="17">
        <v>0</v>
      </c>
      <c r="F132" s="17"/>
      <c r="G132" s="17">
        <v>0</v>
      </c>
      <c r="H132" s="16"/>
      <c r="I132" s="16"/>
      <c r="J132" s="74"/>
    </row>
    <row r="133" spans="1:10" ht="13" x14ac:dyDescent="0.3">
      <c r="A133" s="463" t="s">
        <v>278</v>
      </c>
      <c r="B133" s="448"/>
      <c r="C133" s="23"/>
      <c r="D133" s="23"/>
      <c r="E133" s="22">
        <f>SUM(E128:E132)</f>
        <v>0</v>
      </c>
      <c r="F133" s="22"/>
      <c r="G133" s="22">
        <f>SUM(G128:G132)</f>
        <v>0</v>
      </c>
      <c r="H133" s="23"/>
      <c r="I133" s="22">
        <f>G133-E133</f>
        <v>0</v>
      </c>
      <c r="J133" s="75"/>
    </row>
    <row r="134" spans="1:10" ht="13" x14ac:dyDescent="0.3">
      <c r="A134" s="449" t="s">
        <v>279</v>
      </c>
      <c r="B134" s="448"/>
      <c r="C134" s="12" t="s">
        <v>232</v>
      </c>
      <c r="D134" s="12"/>
      <c r="E134" s="24"/>
      <c r="F134" s="24"/>
      <c r="G134" s="24"/>
      <c r="H134" s="12"/>
      <c r="I134" s="12"/>
      <c r="J134" s="76"/>
    </row>
    <row r="135" spans="1:10" x14ac:dyDescent="0.25">
      <c r="A135" s="77">
        <v>1</v>
      </c>
      <c r="B135" s="324" t="s">
        <v>270</v>
      </c>
      <c r="C135" s="324" t="s">
        <v>271</v>
      </c>
      <c r="D135" s="31"/>
      <c r="E135" s="17">
        <v>0</v>
      </c>
      <c r="F135" s="17"/>
      <c r="G135" s="17">
        <v>0</v>
      </c>
      <c r="H135" s="16"/>
      <c r="I135" s="16"/>
      <c r="J135" s="74"/>
    </row>
    <row r="136" spans="1:10" x14ac:dyDescent="0.25">
      <c r="A136" s="77">
        <v>2</v>
      </c>
      <c r="B136" s="324" t="s">
        <v>270</v>
      </c>
      <c r="C136" s="324" t="s">
        <v>271</v>
      </c>
      <c r="D136" s="31"/>
      <c r="E136" s="17">
        <v>0</v>
      </c>
      <c r="F136" s="17"/>
      <c r="G136" s="17">
        <v>0</v>
      </c>
      <c r="H136" s="16"/>
      <c r="I136" s="16"/>
      <c r="J136" s="74"/>
    </row>
    <row r="137" spans="1:10" x14ac:dyDescent="0.25">
      <c r="A137" s="77">
        <v>3</v>
      </c>
      <c r="B137" s="324" t="s">
        <v>270</v>
      </c>
      <c r="C137" s="324" t="s">
        <v>271</v>
      </c>
      <c r="D137" s="31"/>
      <c r="E137" s="17">
        <v>0</v>
      </c>
      <c r="F137" s="17"/>
      <c r="G137" s="17">
        <v>0</v>
      </c>
      <c r="H137" s="16"/>
      <c r="I137" s="16"/>
      <c r="J137" s="74"/>
    </row>
    <row r="138" spans="1:10" x14ac:dyDescent="0.25">
      <c r="A138" s="77">
        <v>4</v>
      </c>
      <c r="B138" s="324" t="s">
        <v>270</v>
      </c>
      <c r="C138" s="324" t="s">
        <v>271</v>
      </c>
      <c r="D138" s="31"/>
      <c r="E138" s="17">
        <v>0</v>
      </c>
      <c r="F138" s="17"/>
      <c r="G138" s="17">
        <v>0</v>
      </c>
      <c r="H138" s="16"/>
      <c r="I138" s="16"/>
      <c r="J138" s="74"/>
    </row>
    <row r="139" spans="1:10" x14ac:dyDescent="0.25">
      <c r="A139" s="77">
        <v>5</v>
      </c>
      <c r="B139" s="324" t="s">
        <v>270</v>
      </c>
      <c r="C139" s="324" t="s">
        <v>271</v>
      </c>
      <c r="D139" s="31"/>
      <c r="E139" s="17">
        <v>0</v>
      </c>
      <c r="F139" s="17"/>
      <c r="G139" s="17">
        <v>0</v>
      </c>
      <c r="H139" s="16"/>
      <c r="I139" s="16"/>
      <c r="J139" s="74"/>
    </row>
    <row r="140" spans="1:10" ht="13" x14ac:dyDescent="0.3">
      <c r="A140" s="463" t="s">
        <v>280</v>
      </c>
      <c r="B140" s="448"/>
      <c r="C140" s="23"/>
      <c r="D140" s="23"/>
      <c r="E140" s="22">
        <f>SUM(E135:E139)</f>
        <v>0</v>
      </c>
      <c r="F140" s="22"/>
      <c r="G140" s="22">
        <f>SUM(G135:G139)</f>
        <v>0</v>
      </c>
      <c r="H140" s="23"/>
      <c r="I140" s="22">
        <f>G140-E140</f>
        <v>0</v>
      </c>
      <c r="J140" s="75"/>
    </row>
    <row r="141" spans="1:10" ht="15.5" x14ac:dyDescent="0.35">
      <c r="A141" s="465" t="s">
        <v>281</v>
      </c>
      <c r="B141" s="466"/>
      <c r="C141" s="53"/>
      <c r="D141" s="53"/>
      <c r="E141" s="54">
        <f>SUM(E140,E133,E126,E119,E112)</f>
        <v>0</v>
      </c>
      <c r="F141" s="53"/>
      <c r="G141" s="54">
        <f>SUM(G140,G133,G126,G119,G112)</f>
        <v>0</v>
      </c>
      <c r="H141" s="53"/>
      <c r="I141" s="54">
        <f>G141-E141</f>
        <v>0</v>
      </c>
      <c r="J141" s="78"/>
    </row>
    <row r="142" spans="1:10" ht="15.5" x14ac:dyDescent="0.35">
      <c r="A142" s="459" t="s">
        <v>282</v>
      </c>
      <c r="B142" s="432"/>
      <c r="C142" s="433"/>
      <c r="D142" s="25"/>
      <c r="E142" s="26"/>
      <c r="F142" s="26"/>
      <c r="G142" s="26"/>
      <c r="H142" s="25"/>
      <c r="I142" s="25"/>
      <c r="J142" s="81"/>
    </row>
    <row r="143" spans="1:10" ht="13" x14ac:dyDescent="0.3">
      <c r="A143" s="457" t="s">
        <v>283</v>
      </c>
      <c r="B143" s="458"/>
      <c r="C143" s="323" t="s">
        <v>232</v>
      </c>
      <c r="D143" s="13"/>
      <c r="E143" s="13"/>
      <c r="F143" s="13"/>
      <c r="G143" s="13"/>
      <c r="H143" s="13"/>
      <c r="I143" s="13"/>
      <c r="J143" s="67"/>
    </row>
    <row r="144" spans="1:10" x14ac:dyDescent="0.25">
      <c r="A144" s="77">
        <v>1</v>
      </c>
      <c r="B144" s="324" t="s">
        <v>284</v>
      </c>
      <c r="C144" s="324"/>
      <c r="D144" s="16"/>
      <c r="E144" s="17">
        <v>0</v>
      </c>
      <c r="F144" s="17"/>
      <c r="G144" s="17">
        <v>0</v>
      </c>
      <c r="H144" s="16"/>
      <c r="I144" s="16"/>
      <c r="J144" s="74"/>
    </row>
    <row r="145" spans="1:10" x14ac:dyDescent="0.25">
      <c r="A145" s="77">
        <v>2</v>
      </c>
      <c r="B145" s="324" t="s">
        <v>284</v>
      </c>
      <c r="C145" s="324"/>
      <c r="D145" s="16"/>
      <c r="E145" s="17">
        <v>0</v>
      </c>
      <c r="F145" s="17"/>
      <c r="G145" s="17">
        <v>0</v>
      </c>
      <c r="H145" s="16"/>
      <c r="I145" s="16"/>
      <c r="J145" s="74"/>
    </row>
    <row r="146" spans="1:10" x14ac:dyDescent="0.25">
      <c r="A146" s="77">
        <v>3</v>
      </c>
      <c r="B146" s="324" t="s">
        <v>284</v>
      </c>
      <c r="C146" s="324"/>
      <c r="D146" s="16"/>
      <c r="E146" s="17">
        <v>0</v>
      </c>
      <c r="F146" s="17"/>
      <c r="G146" s="17">
        <v>0</v>
      </c>
      <c r="H146" s="16"/>
      <c r="I146" s="16"/>
      <c r="J146" s="74"/>
    </row>
    <row r="147" spans="1:10" x14ac:dyDescent="0.25">
      <c r="A147" s="77">
        <v>4</v>
      </c>
      <c r="B147" s="324" t="s">
        <v>284</v>
      </c>
      <c r="C147" s="324"/>
      <c r="D147" s="16"/>
      <c r="E147" s="17">
        <v>0</v>
      </c>
      <c r="F147" s="17"/>
      <c r="G147" s="17">
        <v>0</v>
      </c>
      <c r="H147" s="16"/>
      <c r="I147" s="16"/>
      <c r="J147" s="74"/>
    </row>
    <row r="148" spans="1:10" x14ac:dyDescent="0.25">
      <c r="A148" s="77">
        <v>5</v>
      </c>
      <c r="B148" s="324" t="s">
        <v>284</v>
      </c>
      <c r="C148" s="324"/>
      <c r="D148" s="16"/>
      <c r="E148" s="17">
        <v>0</v>
      </c>
      <c r="F148" s="17"/>
      <c r="G148" s="17">
        <v>0</v>
      </c>
      <c r="H148" s="16"/>
      <c r="I148" s="16"/>
      <c r="J148" s="74"/>
    </row>
    <row r="149" spans="1:10" ht="13" x14ac:dyDescent="0.3">
      <c r="A149" s="463" t="s">
        <v>272</v>
      </c>
      <c r="B149" s="464"/>
      <c r="C149" s="20"/>
      <c r="D149" s="23"/>
      <c r="E149" s="22">
        <f>SUM(E146:E148)</f>
        <v>0</v>
      </c>
      <c r="F149" s="22"/>
      <c r="G149" s="22">
        <f>SUM(G146:G148)</f>
        <v>0</v>
      </c>
      <c r="H149" s="23"/>
      <c r="I149" s="22">
        <f>G149-E149</f>
        <v>0</v>
      </c>
      <c r="J149" s="75"/>
    </row>
    <row r="150" spans="1:10" ht="15.5" x14ac:dyDescent="0.35">
      <c r="A150" s="465" t="s">
        <v>285</v>
      </c>
      <c r="B150" s="466"/>
      <c r="C150" s="53"/>
      <c r="D150" s="53"/>
      <c r="E150" s="54">
        <f>SUM(E149)</f>
        <v>0</v>
      </c>
      <c r="F150" s="53"/>
      <c r="G150" s="54">
        <f>SUM(G149)</f>
        <v>0</v>
      </c>
      <c r="H150" s="53"/>
      <c r="I150" s="54">
        <f>G150-E150</f>
        <v>0</v>
      </c>
      <c r="J150" s="78"/>
    </row>
    <row r="151" spans="1:10" ht="18" x14ac:dyDescent="0.4">
      <c r="A151" s="454" t="s">
        <v>286</v>
      </c>
      <c r="B151" s="455"/>
      <c r="C151" s="99"/>
      <c r="D151" s="96"/>
      <c r="E151" s="97">
        <f>SUM(E150,E141,E104,E67)</f>
        <v>2090</v>
      </c>
      <c r="F151" s="98"/>
      <c r="G151" s="97">
        <f>SUM(G150,G141,G104,G67)</f>
        <v>2090</v>
      </c>
      <c r="H151" s="99"/>
      <c r="I151" s="97">
        <f>G151-E151</f>
        <v>0</v>
      </c>
      <c r="J151" s="100"/>
    </row>
    <row r="152" spans="1:10" ht="15.5" x14ac:dyDescent="0.35">
      <c r="A152" s="459" t="s">
        <v>287</v>
      </c>
      <c r="B152" s="432"/>
      <c r="C152" s="433"/>
      <c r="D152" s="30"/>
      <c r="E152" s="30"/>
      <c r="F152" s="30"/>
      <c r="G152" s="30"/>
      <c r="H152" s="30"/>
      <c r="I152" s="30"/>
      <c r="J152" s="81"/>
    </row>
    <row r="153" spans="1:10" ht="13" x14ac:dyDescent="0.3">
      <c r="A153" s="457" t="s">
        <v>288</v>
      </c>
      <c r="B153" s="448"/>
      <c r="C153" s="12" t="s">
        <v>232</v>
      </c>
      <c r="D153" s="12"/>
      <c r="E153" s="12"/>
      <c r="F153" s="12"/>
      <c r="G153" s="12"/>
      <c r="H153" s="12"/>
      <c r="I153" s="15"/>
      <c r="J153" s="67"/>
    </row>
    <row r="154" spans="1:10" x14ac:dyDescent="0.25">
      <c r="A154" s="77">
        <v>1</v>
      </c>
      <c r="B154" s="31" t="s">
        <v>289</v>
      </c>
      <c r="C154" s="31"/>
      <c r="D154" s="31"/>
      <c r="E154" s="17">
        <v>0</v>
      </c>
      <c r="F154" s="17"/>
      <c r="G154" s="17">
        <v>0</v>
      </c>
      <c r="H154" s="16"/>
      <c r="I154" s="16"/>
      <c r="J154" s="74"/>
    </row>
    <row r="155" spans="1:10" x14ac:dyDescent="0.25">
      <c r="A155" s="77">
        <v>2</v>
      </c>
      <c r="B155" s="31" t="s">
        <v>289</v>
      </c>
      <c r="C155" s="31"/>
      <c r="D155" s="31"/>
      <c r="E155" s="17">
        <v>0</v>
      </c>
      <c r="F155" s="17"/>
      <c r="G155" s="17">
        <v>0</v>
      </c>
      <c r="H155" s="16"/>
      <c r="I155" s="16"/>
      <c r="J155" s="74"/>
    </row>
    <row r="156" spans="1:10" x14ac:dyDescent="0.25">
      <c r="A156" s="77">
        <v>3</v>
      </c>
      <c r="B156" s="31" t="s">
        <v>289</v>
      </c>
      <c r="C156" s="31"/>
      <c r="D156" s="31"/>
      <c r="E156" s="17">
        <v>0</v>
      </c>
      <c r="F156" s="17"/>
      <c r="G156" s="17">
        <v>0</v>
      </c>
      <c r="H156" s="16"/>
      <c r="I156" s="16"/>
      <c r="J156" s="74"/>
    </row>
    <row r="157" spans="1:10" x14ac:dyDescent="0.25">
      <c r="A157" s="77">
        <v>4</v>
      </c>
      <c r="B157" s="31" t="s">
        <v>289</v>
      </c>
      <c r="C157" s="31"/>
      <c r="D157" s="31"/>
      <c r="E157" s="17">
        <v>0</v>
      </c>
      <c r="F157" s="17"/>
      <c r="G157" s="17">
        <v>0</v>
      </c>
      <c r="H157" s="16"/>
      <c r="I157" s="16"/>
      <c r="J157" s="74"/>
    </row>
    <row r="158" spans="1:10" x14ac:dyDescent="0.25">
      <c r="A158" s="77">
        <v>5</v>
      </c>
      <c r="B158" s="31" t="s">
        <v>289</v>
      </c>
      <c r="C158" s="31"/>
      <c r="D158" s="31"/>
      <c r="E158" s="17">
        <v>0</v>
      </c>
      <c r="F158" s="17"/>
      <c r="G158" s="17">
        <v>0</v>
      </c>
      <c r="H158" s="16"/>
      <c r="I158" s="16"/>
      <c r="J158" s="74"/>
    </row>
    <row r="159" spans="1:10" ht="13" x14ac:dyDescent="0.3">
      <c r="A159" s="447" t="s">
        <v>290</v>
      </c>
      <c r="B159" s="448"/>
      <c r="C159" s="23"/>
      <c r="D159" s="20"/>
      <c r="E159" s="22">
        <f>SUM(E154:E158)</f>
        <v>0</v>
      </c>
      <c r="F159" s="22"/>
      <c r="G159" s="22">
        <f>SUM(G154:G158)</f>
        <v>0</v>
      </c>
      <c r="H159" s="23"/>
      <c r="I159" s="28">
        <f>G159-E159</f>
        <v>0</v>
      </c>
      <c r="J159" s="82"/>
    </row>
    <row r="160" spans="1:10" ht="13" x14ac:dyDescent="0.3">
      <c r="A160" s="457" t="s">
        <v>291</v>
      </c>
      <c r="B160" s="448"/>
      <c r="C160" s="12" t="s">
        <v>335</v>
      </c>
      <c r="D160" s="13"/>
      <c r="E160" s="33"/>
      <c r="F160" s="24"/>
      <c r="G160" s="33"/>
      <c r="H160" s="12"/>
      <c r="I160" s="33"/>
      <c r="J160" s="83"/>
    </row>
    <row r="161" spans="1:10" x14ac:dyDescent="0.25">
      <c r="A161" s="77">
        <v>1</v>
      </c>
      <c r="B161" s="31" t="s">
        <v>340</v>
      </c>
      <c r="C161" s="31" t="s">
        <v>341</v>
      </c>
      <c r="D161" s="31"/>
      <c r="E161" s="17">
        <v>86.15</v>
      </c>
      <c r="F161" s="17"/>
      <c r="G161" s="17">
        <v>0</v>
      </c>
      <c r="H161" s="16"/>
      <c r="I161" s="16"/>
      <c r="J161" s="74"/>
    </row>
    <row r="162" spans="1:10" x14ac:dyDescent="0.25">
      <c r="A162" s="77">
        <v>2</v>
      </c>
      <c r="B162" s="31" t="s">
        <v>342</v>
      </c>
      <c r="C162" s="31" t="s">
        <v>343</v>
      </c>
      <c r="D162" s="31"/>
      <c r="E162" s="17">
        <v>200.76</v>
      </c>
      <c r="F162" s="17"/>
      <c r="G162" s="17">
        <v>500</v>
      </c>
      <c r="H162" s="16"/>
      <c r="I162" s="16"/>
      <c r="J162" s="74"/>
    </row>
    <row r="163" spans="1:10" x14ac:dyDescent="0.25">
      <c r="A163" s="77">
        <v>3</v>
      </c>
      <c r="B163" s="31" t="s">
        <v>289</v>
      </c>
      <c r="C163" s="31"/>
      <c r="D163" s="31"/>
      <c r="E163" s="17">
        <v>0</v>
      </c>
      <c r="F163" s="17"/>
      <c r="G163" s="17">
        <v>0</v>
      </c>
      <c r="H163" s="16"/>
      <c r="I163" s="16"/>
      <c r="J163" s="74"/>
    </row>
    <row r="164" spans="1:10" x14ac:dyDescent="0.25">
      <c r="A164" s="77">
        <v>4</v>
      </c>
      <c r="B164" s="31" t="s">
        <v>289</v>
      </c>
      <c r="C164" s="31"/>
      <c r="D164" s="31"/>
      <c r="E164" s="17">
        <v>0</v>
      </c>
      <c r="F164" s="17"/>
      <c r="G164" s="17">
        <v>0</v>
      </c>
      <c r="H164" s="16"/>
      <c r="I164" s="16"/>
      <c r="J164" s="74"/>
    </row>
    <row r="165" spans="1:10" x14ac:dyDescent="0.25">
      <c r="A165" s="77">
        <v>5</v>
      </c>
      <c r="B165" s="31" t="s">
        <v>289</v>
      </c>
      <c r="C165" s="31"/>
      <c r="D165" s="31"/>
      <c r="E165" s="17">
        <v>0</v>
      </c>
      <c r="F165" s="17"/>
      <c r="G165" s="17">
        <v>0</v>
      </c>
      <c r="H165" s="16"/>
      <c r="I165" s="16"/>
      <c r="J165" s="74"/>
    </row>
    <row r="166" spans="1:10" ht="13" x14ac:dyDescent="0.3">
      <c r="A166" s="447" t="s">
        <v>290</v>
      </c>
      <c r="B166" s="448"/>
      <c r="C166" s="23"/>
      <c r="D166" s="20"/>
      <c r="E166" s="22">
        <f>SUM(E161:E165)</f>
        <v>286.90999999999997</v>
      </c>
      <c r="F166" s="22"/>
      <c r="G166" s="22">
        <f>SUM(G161:G165)</f>
        <v>500</v>
      </c>
      <c r="H166" s="23"/>
      <c r="I166" s="28">
        <f>G166-E166</f>
        <v>213.09000000000003</v>
      </c>
      <c r="J166" s="82"/>
    </row>
    <row r="167" spans="1:10" ht="13" x14ac:dyDescent="0.3">
      <c r="A167" s="457" t="s">
        <v>292</v>
      </c>
      <c r="B167" s="448"/>
      <c r="C167" s="12" t="s">
        <v>232</v>
      </c>
      <c r="D167" s="13"/>
      <c r="E167" s="33"/>
      <c r="F167" s="24"/>
      <c r="G167" s="33"/>
      <c r="H167" s="12"/>
      <c r="I167" s="33"/>
      <c r="J167" s="83"/>
    </row>
    <row r="168" spans="1:10" x14ac:dyDescent="0.25">
      <c r="A168" s="77">
        <v>1</v>
      </c>
      <c r="B168" s="31" t="s">
        <v>289</v>
      </c>
      <c r="C168" s="31"/>
      <c r="D168" s="16"/>
      <c r="E168" s="17">
        <v>0</v>
      </c>
      <c r="F168" s="17"/>
      <c r="G168" s="17">
        <v>0</v>
      </c>
      <c r="H168" s="16"/>
      <c r="I168" s="16"/>
      <c r="J168" s="74"/>
    </row>
    <row r="169" spans="1:10" x14ac:dyDescent="0.25">
      <c r="A169" s="77">
        <v>1</v>
      </c>
      <c r="B169" s="31" t="s">
        <v>289</v>
      </c>
      <c r="C169" s="31"/>
      <c r="D169" s="31"/>
      <c r="E169" s="17">
        <v>0</v>
      </c>
      <c r="F169" s="17"/>
      <c r="G169" s="17">
        <v>0</v>
      </c>
      <c r="H169" s="16"/>
      <c r="I169" s="16"/>
      <c r="J169" s="16"/>
    </row>
    <row r="170" spans="1:10" x14ac:dyDescent="0.25">
      <c r="A170" s="77">
        <v>2</v>
      </c>
      <c r="B170" s="31" t="s">
        <v>289</v>
      </c>
      <c r="C170" s="31"/>
      <c r="D170" s="31"/>
      <c r="E170" s="17">
        <v>0</v>
      </c>
      <c r="F170" s="17"/>
      <c r="G170" s="17">
        <v>0</v>
      </c>
      <c r="H170" s="16"/>
      <c r="I170" s="16"/>
      <c r="J170" s="16"/>
    </row>
    <row r="171" spans="1:10" x14ac:dyDescent="0.25">
      <c r="A171" s="77">
        <v>3</v>
      </c>
      <c r="B171" s="31" t="s">
        <v>289</v>
      </c>
      <c r="C171" s="31"/>
      <c r="D171" s="31"/>
      <c r="E171" s="17">
        <v>0</v>
      </c>
      <c r="F171" s="17"/>
      <c r="G171" s="17">
        <v>0</v>
      </c>
      <c r="H171" s="16"/>
      <c r="I171" s="16"/>
      <c r="J171" s="16"/>
    </row>
    <row r="172" spans="1:10" x14ac:dyDescent="0.25">
      <c r="A172" s="77">
        <v>4</v>
      </c>
      <c r="B172" s="31" t="s">
        <v>289</v>
      </c>
      <c r="C172" s="31"/>
      <c r="D172" s="31"/>
      <c r="E172" s="17">
        <v>0</v>
      </c>
      <c r="F172" s="17"/>
      <c r="G172" s="17">
        <v>0</v>
      </c>
      <c r="H172" s="16"/>
      <c r="I172" s="16"/>
      <c r="J172" s="16"/>
    </row>
    <row r="173" spans="1:10" x14ac:dyDescent="0.25">
      <c r="A173" s="84">
        <v>5</v>
      </c>
      <c r="B173" s="31" t="s">
        <v>289</v>
      </c>
      <c r="D173" s="31"/>
      <c r="E173" s="16"/>
      <c r="F173" s="16"/>
      <c r="G173" s="16"/>
      <c r="H173" s="16"/>
      <c r="I173" s="16"/>
      <c r="J173" s="16"/>
    </row>
    <row r="174" spans="1:10" ht="13" x14ac:dyDescent="0.3">
      <c r="A174" s="447" t="s">
        <v>290</v>
      </c>
      <c r="B174" s="448"/>
      <c r="C174" s="23"/>
      <c r="D174" s="20"/>
      <c r="E174" s="22">
        <f>SUM(E168:E172)</f>
        <v>0</v>
      </c>
      <c r="F174" s="22"/>
      <c r="G174" s="22">
        <f>SUM(G168:G172)</f>
        <v>0</v>
      </c>
      <c r="H174" s="23"/>
      <c r="I174" s="28">
        <f>G174-E174</f>
        <v>0</v>
      </c>
      <c r="J174" s="103"/>
    </row>
    <row r="175" spans="1:10" ht="13" x14ac:dyDescent="0.3">
      <c r="A175" s="457" t="s">
        <v>296</v>
      </c>
      <c r="B175" s="448"/>
      <c r="C175" s="12" t="s">
        <v>232</v>
      </c>
      <c r="D175" s="13"/>
      <c r="E175" s="33"/>
      <c r="F175" s="24"/>
      <c r="G175" s="33"/>
      <c r="H175" s="12"/>
      <c r="I175" s="33"/>
      <c r="J175" s="83"/>
    </row>
    <row r="176" spans="1:10" x14ac:dyDescent="0.25">
      <c r="A176" s="77">
        <v>1</v>
      </c>
      <c r="B176" s="31" t="s">
        <v>289</v>
      </c>
      <c r="C176" s="31"/>
      <c r="D176" s="31"/>
      <c r="E176" s="17">
        <v>0</v>
      </c>
      <c r="F176" s="17"/>
      <c r="G176" s="17">
        <v>0</v>
      </c>
      <c r="H176" s="16"/>
      <c r="I176" s="16"/>
      <c r="J176" s="74"/>
    </row>
    <row r="177" spans="1:10" x14ac:dyDescent="0.25">
      <c r="A177" s="77">
        <v>2</v>
      </c>
      <c r="B177" s="31" t="s">
        <v>289</v>
      </c>
      <c r="C177" s="31"/>
      <c r="D177" s="31"/>
      <c r="E177" s="17">
        <v>0</v>
      </c>
      <c r="F177" s="17"/>
      <c r="G177" s="17">
        <v>0</v>
      </c>
      <c r="H177" s="16"/>
      <c r="I177" s="16"/>
      <c r="J177" s="74"/>
    </row>
    <row r="178" spans="1:10" x14ac:dyDescent="0.25">
      <c r="A178" s="77">
        <v>3</v>
      </c>
      <c r="B178" s="31" t="s">
        <v>289</v>
      </c>
      <c r="C178" s="31"/>
      <c r="D178" s="31"/>
      <c r="E178" s="17">
        <v>0</v>
      </c>
      <c r="F178" s="17"/>
      <c r="G178" s="17">
        <v>0</v>
      </c>
      <c r="H178" s="16"/>
      <c r="I178" s="16"/>
      <c r="J178" s="74"/>
    </row>
    <row r="179" spans="1:10" x14ac:dyDescent="0.25">
      <c r="A179" s="77">
        <v>4</v>
      </c>
      <c r="B179" s="31" t="s">
        <v>289</v>
      </c>
      <c r="C179" s="31"/>
      <c r="D179" s="31"/>
      <c r="E179" s="17">
        <v>0</v>
      </c>
      <c r="F179" s="17"/>
      <c r="G179" s="17">
        <v>0</v>
      </c>
      <c r="H179" s="16"/>
      <c r="I179" s="16"/>
      <c r="J179" s="74"/>
    </row>
    <row r="180" spans="1:10" x14ac:dyDescent="0.25">
      <c r="A180" s="77">
        <v>5</v>
      </c>
      <c r="B180" s="31" t="s">
        <v>289</v>
      </c>
      <c r="C180" s="31"/>
      <c r="D180" s="31"/>
      <c r="E180" s="17">
        <v>0</v>
      </c>
      <c r="F180" s="17"/>
      <c r="G180" s="17">
        <v>0</v>
      </c>
      <c r="H180" s="16"/>
      <c r="I180" s="16"/>
      <c r="J180" s="74"/>
    </row>
    <row r="181" spans="1:10" ht="13" x14ac:dyDescent="0.3">
      <c r="A181" s="447" t="s">
        <v>290</v>
      </c>
      <c r="B181" s="448"/>
      <c r="C181" s="23"/>
      <c r="D181" s="20"/>
      <c r="E181" s="22">
        <f>SUM(E176:E180)</f>
        <v>0</v>
      </c>
      <c r="F181" s="22"/>
      <c r="G181" s="22">
        <f>SUM(G176:G180)</f>
        <v>0</v>
      </c>
      <c r="H181" s="23"/>
      <c r="I181" s="28">
        <f>G181-E181</f>
        <v>0</v>
      </c>
      <c r="J181" s="82"/>
    </row>
    <row r="182" spans="1:10" ht="13" x14ac:dyDescent="0.3">
      <c r="A182" s="457" t="s">
        <v>297</v>
      </c>
      <c r="B182" s="448"/>
      <c r="C182" s="12" t="s">
        <v>232</v>
      </c>
      <c r="D182" s="13"/>
      <c r="E182" s="33"/>
      <c r="F182" s="24"/>
      <c r="G182" s="33"/>
      <c r="H182" s="12"/>
      <c r="I182" s="33"/>
      <c r="J182" s="83"/>
    </row>
    <row r="183" spans="1:10" x14ac:dyDescent="0.25">
      <c r="A183" s="77">
        <v>1</v>
      </c>
      <c r="B183" s="31" t="s">
        <v>289</v>
      </c>
      <c r="C183" s="31"/>
      <c r="D183" s="31"/>
      <c r="E183" s="17">
        <v>0</v>
      </c>
      <c r="F183" s="17"/>
      <c r="G183" s="17">
        <v>0</v>
      </c>
      <c r="H183" s="16"/>
      <c r="I183" s="16"/>
      <c r="J183" s="74"/>
    </row>
    <row r="184" spans="1:10" x14ac:dyDescent="0.25">
      <c r="A184" s="77">
        <v>2</v>
      </c>
      <c r="B184" s="31" t="s">
        <v>289</v>
      </c>
      <c r="C184" s="31"/>
      <c r="D184" s="31"/>
      <c r="E184" s="17">
        <v>0</v>
      </c>
      <c r="F184" s="17"/>
      <c r="G184" s="17">
        <v>0</v>
      </c>
      <c r="H184" s="16"/>
      <c r="I184" s="16"/>
      <c r="J184" s="74"/>
    </row>
    <row r="185" spans="1:10" x14ac:dyDescent="0.25">
      <c r="A185" s="77">
        <v>3</v>
      </c>
      <c r="B185" s="31" t="s">
        <v>289</v>
      </c>
      <c r="C185" s="31"/>
      <c r="D185" s="31"/>
      <c r="E185" s="17">
        <v>0</v>
      </c>
      <c r="F185" s="17"/>
      <c r="G185" s="17">
        <v>0</v>
      </c>
      <c r="H185" s="16"/>
      <c r="I185" s="16"/>
      <c r="J185" s="74"/>
    </row>
    <row r="186" spans="1:10" x14ac:dyDescent="0.25">
      <c r="A186" s="77">
        <v>4</v>
      </c>
      <c r="B186" s="31" t="s">
        <v>289</v>
      </c>
      <c r="C186" s="31"/>
      <c r="D186" s="31"/>
      <c r="E186" s="17">
        <v>0</v>
      </c>
      <c r="F186" s="17"/>
      <c r="G186" s="17">
        <v>0</v>
      </c>
      <c r="H186" s="16"/>
      <c r="I186" s="16"/>
      <c r="J186" s="74"/>
    </row>
    <row r="187" spans="1:10" x14ac:dyDescent="0.25">
      <c r="A187" s="77">
        <v>5</v>
      </c>
      <c r="B187" s="31" t="s">
        <v>289</v>
      </c>
      <c r="C187" s="31"/>
      <c r="D187" s="31"/>
      <c r="E187" s="17">
        <v>0</v>
      </c>
      <c r="F187" s="17"/>
      <c r="G187" s="17">
        <v>0</v>
      </c>
      <c r="H187" s="16"/>
      <c r="I187" s="16"/>
      <c r="J187" s="74"/>
    </row>
    <row r="188" spans="1:10" ht="13" x14ac:dyDescent="0.3">
      <c r="A188" s="447" t="s">
        <v>290</v>
      </c>
      <c r="B188" s="448"/>
      <c r="C188" s="23"/>
      <c r="D188" s="20"/>
      <c r="E188" s="22">
        <f>SUM(E183:E187)</f>
        <v>0</v>
      </c>
      <c r="F188" s="22"/>
      <c r="G188" s="22">
        <f>SUM(G183:G187)</f>
        <v>0</v>
      </c>
      <c r="H188" s="23"/>
      <c r="I188" s="28">
        <f>G188-E188</f>
        <v>0</v>
      </c>
      <c r="J188" s="82"/>
    </row>
    <row r="189" spans="1:10" ht="18" x14ac:dyDescent="0.4">
      <c r="A189" s="460" t="s">
        <v>298</v>
      </c>
      <c r="B189" s="461"/>
      <c r="C189" s="462"/>
      <c r="D189" s="96"/>
      <c r="E189" s="97">
        <f>SUM(E188,E181,E174,E166,E159)</f>
        <v>286.90999999999997</v>
      </c>
      <c r="F189" s="98"/>
      <c r="G189" s="97">
        <f>SUM(G188,G181,G174,G166,G159)</f>
        <v>500</v>
      </c>
      <c r="H189" s="99"/>
      <c r="I189" s="97">
        <f>G189-E189+SUM(I188)</f>
        <v>213.09000000000003</v>
      </c>
      <c r="J189" s="100"/>
    </row>
    <row r="190" spans="1:10" ht="15.5" x14ac:dyDescent="0.35">
      <c r="A190" s="459" t="s">
        <v>299</v>
      </c>
      <c r="B190" s="432"/>
      <c r="C190" s="433"/>
      <c r="D190" s="30"/>
      <c r="E190" s="32"/>
      <c r="F190" s="32"/>
      <c r="G190" s="32"/>
      <c r="H190" s="30"/>
      <c r="I190" s="30"/>
      <c r="J190" s="81"/>
    </row>
    <row r="191" spans="1:10" ht="13" x14ac:dyDescent="0.3">
      <c r="A191" s="457" t="s">
        <v>300</v>
      </c>
      <c r="B191" s="448"/>
      <c r="C191" s="12" t="s">
        <v>232</v>
      </c>
      <c r="D191" s="12"/>
      <c r="E191" s="12"/>
      <c r="F191" s="12"/>
      <c r="G191" s="12"/>
      <c r="H191" s="12"/>
      <c r="I191" s="12"/>
      <c r="J191" s="76"/>
    </row>
    <row r="192" spans="1:10" x14ac:dyDescent="0.25">
      <c r="A192" s="77">
        <v>1</v>
      </c>
      <c r="B192" s="31" t="s">
        <v>301</v>
      </c>
      <c r="C192" s="31" t="s">
        <v>135</v>
      </c>
      <c r="D192" s="31"/>
      <c r="E192" s="17">
        <v>0</v>
      </c>
      <c r="F192" s="17"/>
      <c r="G192" s="17">
        <v>0</v>
      </c>
      <c r="H192" s="16"/>
      <c r="I192" s="16"/>
      <c r="J192" s="74"/>
    </row>
    <row r="193" spans="1:10" x14ac:dyDescent="0.25">
      <c r="A193" s="77">
        <v>2</v>
      </c>
      <c r="B193" s="31" t="s">
        <v>301</v>
      </c>
      <c r="C193" s="31" t="s">
        <v>135</v>
      </c>
      <c r="D193" s="31"/>
      <c r="E193" s="17">
        <v>0</v>
      </c>
      <c r="F193" s="17"/>
      <c r="G193" s="17">
        <v>0</v>
      </c>
      <c r="H193" s="16"/>
      <c r="I193" s="16"/>
      <c r="J193" s="74"/>
    </row>
    <row r="194" spans="1:10" x14ac:dyDescent="0.25">
      <c r="A194" s="77">
        <v>3</v>
      </c>
      <c r="B194" s="31" t="s">
        <v>301</v>
      </c>
      <c r="C194" s="31" t="s">
        <v>135</v>
      </c>
      <c r="D194" s="31"/>
      <c r="E194" s="17">
        <v>0</v>
      </c>
      <c r="F194" s="17"/>
      <c r="G194" s="17">
        <v>0</v>
      </c>
      <c r="H194" s="16"/>
      <c r="I194" s="16"/>
      <c r="J194" s="74"/>
    </row>
    <row r="195" spans="1:10" x14ac:dyDescent="0.25">
      <c r="A195" s="77">
        <v>4</v>
      </c>
      <c r="B195" s="31" t="s">
        <v>301</v>
      </c>
      <c r="C195" s="31" t="s">
        <v>135</v>
      </c>
      <c r="D195" s="31"/>
      <c r="E195" s="17">
        <v>0</v>
      </c>
      <c r="F195" s="17"/>
      <c r="G195" s="17">
        <v>0</v>
      </c>
      <c r="H195" s="16"/>
      <c r="I195" s="16"/>
      <c r="J195" s="74"/>
    </row>
    <row r="196" spans="1:10" x14ac:dyDescent="0.25">
      <c r="A196" s="77">
        <v>5</v>
      </c>
      <c r="B196" s="31" t="s">
        <v>301</v>
      </c>
      <c r="C196" s="31" t="s">
        <v>135</v>
      </c>
      <c r="D196" s="31"/>
      <c r="E196" s="17">
        <v>0</v>
      </c>
      <c r="F196" s="17"/>
      <c r="G196" s="17">
        <v>0</v>
      </c>
      <c r="H196" s="16"/>
      <c r="I196" s="16"/>
      <c r="J196" s="74"/>
    </row>
    <row r="197" spans="1:10" ht="13" x14ac:dyDescent="0.3">
      <c r="A197" s="447" t="s">
        <v>290</v>
      </c>
      <c r="B197" s="448"/>
      <c r="C197" s="23"/>
      <c r="D197" s="20"/>
      <c r="E197" s="21">
        <f>SUM(E192:E196)</f>
        <v>0</v>
      </c>
      <c r="F197" s="22"/>
      <c r="G197" s="21">
        <f>SUM(G192:G196)</f>
        <v>0</v>
      </c>
      <c r="H197" s="23"/>
      <c r="I197" s="22">
        <f>G197-E197</f>
        <v>0</v>
      </c>
      <c r="J197" s="75"/>
    </row>
    <row r="198" spans="1:10" ht="13" x14ac:dyDescent="0.3">
      <c r="A198" s="449" t="s">
        <v>302</v>
      </c>
      <c r="B198" s="448"/>
      <c r="C198" s="31" t="s">
        <v>344</v>
      </c>
      <c r="D198" s="12"/>
      <c r="E198" s="12"/>
      <c r="F198" s="12"/>
      <c r="G198" s="12"/>
      <c r="H198" s="12"/>
      <c r="I198" s="12"/>
      <c r="J198" s="76"/>
    </row>
    <row r="199" spans="1:10" x14ac:dyDescent="0.25">
      <c r="A199" s="77">
        <v>1</v>
      </c>
      <c r="B199" s="31" t="s">
        <v>345</v>
      </c>
      <c r="C199" s="113" t="s">
        <v>346</v>
      </c>
      <c r="D199" s="31"/>
      <c r="E199" s="17">
        <v>2838</v>
      </c>
      <c r="F199" s="17"/>
      <c r="G199" s="17">
        <v>2500</v>
      </c>
      <c r="H199" s="16"/>
      <c r="I199" s="16"/>
      <c r="J199" s="74"/>
    </row>
    <row r="200" spans="1:10" x14ac:dyDescent="0.25">
      <c r="A200" s="77">
        <v>2</v>
      </c>
      <c r="B200" s="31" t="s">
        <v>301</v>
      </c>
      <c r="C200" s="31" t="s">
        <v>135</v>
      </c>
      <c r="D200" s="31"/>
      <c r="E200" s="17">
        <v>0</v>
      </c>
      <c r="F200" s="17"/>
      <c r="G200" s="17">
        <v>0</v>
      </c>
      <c r="H200" s="16"/>
      <c r="I200" s="16"/>
      <c r="J200" s="74"/>
    </row>
    <row r="201" spans="1:10" x14ac:dyDescent="0.25">
      <c r="A201" s="77">
        <v>3</v>
      </c>
      <c r="B201" s="31" t="s">
        <v>301</v>
      </c>
      <c r="C201" s="31" t="s">
        <v>135</v>
      </c>
      <c r="D201" s="31"/>
      <c r="E201" s="17">
        <v>0</v>
      </c>
      <c r="F201" s="17"/>
      <c r="G201" s="17">
        <v>0</v>
      </c>
      <c r="H201" s="16"/>
      <c r="I201" s="16"/>
      <c r="J201" s="74"/>
    </row>
    <row r="202" spans="1:10" x14ac:dyDescent="0.25">
      <c r="A202" s="77">
        <v>4</v>
      </c>
      <c r="B202" s="31" t="s">
        <v>301</v>
      </c>
      <c r="C202" s="31" t="s">
        <v>135</v>
      </c>
      <c r="D202" s="31"/>
      <c r="E202" s="17">
        <v>0</v>
      </c>
      <c r="F202" s="17"/>
      <c r="G202" s="17">
        <v>0</v>
      </c>
      <c r="H202" s="16"/>
      <c r="I202" s="16"/>
      <c r="J202" s="74"/>
    </row>
    <row r="203" spans="1:10" x14ac:dyDescent="0.25">
      <c r="A203" s="77">
        <v>5</v>
      </c>
      <c r="B203" s="31" t="s">
        <v>301</v>
      </c>
      <c r="C203" s="31" t="s">
        <v>135</v>
      </c>
      <c r="D203" s="31"/>
      <c r="E203" s="17">
        <v>0</v>
      </c>
      <c r="F203" s="17"/>
      <c r="G203" s="17">
        <v>0</v>
      </c>
      <c r="H203" s="16"/>
      <c r="I203" s="16"/>
      <c r="J203" s="74"/>
    </row>
    <row r="204" spans="1:10" ht="13" x14ac:dyDescent="0.3">
      <c r="A204" s="447" t="s">
        <v>303</v>
      </c>
      <c r="B204" s="448"/>
      <c r="C204" s="23"/>
      <c r="D204" s="20"/>
      <c r="E204" s="21">
        <f>SUM(E199:E203)</f>
        <v>2838</v>
      </c>
      <c r="F204" s="22"/>
      <c r="G204" s="21">
        <f>SUM(G199:G203)</f>
        <v>2500</v>
      </c>
      <c r="H204" s="23"/>
      <c r="I204" s="28">
        <f>G204-E204</f>
        <v>-338</v>
      </c>
      <c r="J204" s="82"/>
    </row>
    <row r="205" spans="1:10" ht="13" x14ac:dyDescent="0.3">
      <c r="A205" s="449" t="s">
        <v>304</v>
      </c>
      <c r="B205" s="448"/>
      <c r="C205" s="12" t="s">
        <v>232</v>
      </c>
      <c r="D205" s="12"/>
      <c r="E205" s="12"/>
      <c r="F205" s="12"/>
      <c r="G205" s="12"/>
      <c r="H205" s="12"/>
      <c r="I205" s="12"/>
      <c r="J205" s="76"/>
    </row>
    <row r="206" spans="1:10" x14ac:dyDescent="0.25">
      <c r="A206" s="77">
        <v>1</v>
      </c>
      <c r="B206" s="31" t="s">
        <v>301</v>
      </c>
      <c r="C206" s="31" t="s">
        <v>135</v>
      </c>
      <c r="D206" s="31"/>
      <c r="E206" s="17">
        <v>0</v>
      </c>
      <c r="F206" s="17"/>
      <c r="G206" s="17">
        <v>0</v>
      </c>
      <c r="H206" s="16"/>
      <c r="I206" s="16"/>
      <c r="J206" s="74"/>
    </row>
    <row r="207" spans="1:10" x14ac:dyDescent="0.25">
      <c r="A207" s="77">
        <v>2</v>
      </c>
      <c r="B207" s="31" t="s">
        <v>301</v>
      </c>
      <c r="C207" s="31" t="s">
        <v>135</v>
      </c>
      <c r="D207" s="31"/>
      <c r="E207" s="17">
        <v>0</v>
      </c>
      <c r="F207" s="17"/>
      <c r="G207" s="17">
        <v>0</v>
      </c>
      <c r="H207" s="16"/>
      <c r="I207" s="16"/>
      <c r="J207" s="74"/>
    </row>
    <row r="208" spans="1:10" x14ac:dyDescent="0.25">
      <c r="A208" s="77">
        <v>3</v>
      </c>
      <c r="B208" s="31" t="s">
        <v>301</v>
      </c>
      <c r="C208" s="31" t="s">
        <v>135</v>
      </c>
      <c r="D208" s="31"/>
      <c r="E208" s="17">
        <v>0</v>
      </c>
      <c r="F208" s="17"/>
      <c r="G208" s="17">
        <v>0</v>
      </c>
      <c r="H208" s="16"/>
      <c r="I208" s="16"/>
      <c r="J208" s="74"/>
    </row>
    <row r="209" spans="1:10" x14ac:dyDescent="0.25">
      <c r="A209" s="77">
        <v>4</v>
      </c>
      <c r="B209" s="31" t="s">
        <v>301</v>
      </c>
      <c r="C209" s="31" t="s">
        <v>135</v>
      </c>
      <c r="D209" s="31"/>
      <c r="E209" s="17">
        <v>0</v>
      </c>
      <c r="F209" s="17"/>
      <c r="G209" s="17">
        <v>0</v>
      </c>
      <c r="H209" s="16"/>
      <c r="I209" s="16"/>
      <c r="J209" s="74"/>
    </row>
    <row r="210" spans="1:10" x14ac:dyDescent="0.25">
      <c r="A210" s="77">
        <v>5</v>
      </c>
      <c r="B210" s="31" t="s">
        <v>301</v>
      </c>
      <c r="C210" s="31" t="s">
        <v>135</v>
      </c>
      <c r="D210" s="31"/>
      <c r="E210" s="17">
        <v>0</v>
      </c>
      <c r="F210" s="17"/>
      <c r="G210" s="17">
        <v>0</v>
      </c>
      <c r="H210" s="16"/>
      <c r="I210" s="16"/>
      <c r="J210" s="74"/>
    </row>
    <row r="211" spans="1:10" ht="13" x14ac:dyDescent="0.3">
      <c r="A211" s="447" t="s">
        <v>303</v>
      </c>
      <c r="B211" s="448"/>
      <c r="C211" s="23"/>
      <c r="D211" s="20"/>
      <c r="E211" s="21">
        <f>SUM(E206:E210)</f>
        <v>0</v>
      </c>
      <c r="F211" s="22"/>
      <c r="G211" s="21">
        <f>SUM(G206:G210)</f>
        <v>0</v>
      </c>
      <c r="H211" s="23"/>
      <c r="I211" s="28">
        <f>G211-E211</f>
        <v>0</v>
      </c>
      <c r="J211" s="82"/>
    </row>
    <row r="212" spans="1:10" ht="13" x14ac:dyDescent="0.3">
      <c r="A212" s="449" t="s">
        <v>305</v>
      </c>
      <c r="B212" s="448"/>
      <c r="C212" s="12" t="s">
        <v>232</v>
      </c>
      <c r="D212" s="12"/>
      <c r="E212" s="12"/>
      <c r="F212" s="12"/>
      <c r="G212" s="12"/>
      <c r="H212" s="12"/>
      <c r="I212" s="12"/>
      <c r="J212" s="76"/>
    </row>
    <row r="213" spans="1:10" x14ac:dyDescent="0.25">
      <c r="A213" s="77">
        <v>1</v>
      </c>
      <c r="B213" s="31" t="s">
        <v>301</v>
      </c>
      <c r="C213" s="31" t="s">
        <v>135</v>
      </c>
      <c r="D213" s="31"/>
      <c r="E213" s="17">
        <v>0</v>
      </c>
      <c r="F213" s="17"/>
      <c r="G213" s="17">
        <v>0</v>
      </c>
      <c r="H213" s="16"/>
      <c r="I213" s="16"/>
      <c r="J213" s="74"/>
    </row>
    <row r="214" spans="1:10" x14ac:dyDescent="0.25">
      <c r="A214" s="77">
        <v>2</v>
      </c>
      <c r="B214" s="31" t="s">
        <v>301</v>
      </c>
      <c r="C214" s="31" t="s">
        <v>135</v>
      </c>
      <c r="D214" s="31"/>
      <c r="E214" s="17">
        <v>0</v>
      </c>
      <c r="F214" s="17"/>
      <c r="G214" s="17">
        <v>0</v>
      </c>
      <c r="H214" s="16"/>
      <c r="I214" s="16"/>
      <c r="J214" s="74"/>
    </row>
    <row r="215" spans="1:10" x14ac:dyDescent="0.25">
      <c r="A215" s="77">
        <v>3</v>
      </c>
      <c r="B215" s="31" t="s">
        <v>301</v>
      </c>
      <c r="C215" s="31" t="s">
        <v>135</v>
      </c>
      <c r="D215" s="31"/>
      <c r="E215" s="17">
        <v>0</v>
      </c>
      <c r="F215" s="17"/>
      <c r="G215" s="17">
        <v>0</v>
      </c>
      <c r="H215" s="16"/>
      <c r="I215" s="16"/>
      <c r="J215" s="74"/>
    </row>
    <row r="216" spans="1:10" x14ac:dyDescent="0.25">
      <c r="A216" s="77">
        <v>4</v>
      </c>
      <c r="B216" s="31" t="s">
        <v>301</v>
      </c>
      <c r="C216" s="31" t="s">
        <v>135</v>
      </c>
      <c r="D216" s="31"/>
      <c r="E216" s="17">
        <v>0</v>
      </c>
      <c r="F216" s="17"/>
      <c r="G216" s="17">
        <v>0</v>
      </c>
      <c r="H216" s="16"/>
      <c r="I216" s="16"/>
      <c r="J216" s="74"/>
    </row>
    <row r="217" spans="1:10" x14ac:dyDescent="0.25">
      <c r="A217" s="77">
        <v>5</v>
      </c>
      <c r="B217" s="31" t="s">
        <v>301</v>
      </c>
      <c r="C217" s="31" t="s">
        <v>135</v>
      </c>
      <c r="D217" s="31"/>
      <c r="E217" s="17">
        <v>0</v>
      </c>
      <c r="F217" s="17"/>
      <c r="G217" s="17">
        <v>0</v>
      </c>
      <c r="H217" s="16"/>
      <c r="I217" s="16"/>
      <c r="J217" s="74"/>
    </row>
    <row r="218" spans="1:10" ht="13" x14ac:dyDescent="0.3">
      <c r="A218" s="447" t="s">
        <v>303</v>
      </c>
      <c r="B218" s="448"/>
      <c r="C218" s="23"/>
      <c r="D218" s="20"/>
      <c r="E218" s="21">
        <f>SUM(E213:E217)</f>
        <v>0</v>
      </c>
      <c r="F218" s="22"/>
      <c r="G218" s="21">
        <f>SUM(G213:G217)</f>
        <v>0</v>
      </c>
      <c r="H218" s="23"/>
      <c r="I218" s="28">
        <f>G218-E218</f>
        <v>0</v>
      </c>
      <c r="J218" s="82"/>
    </row>
    <row r="219" spans="1:10" ht="13" x14ac:dyDescent="0.3">
      <c r="A219" s="449" t="s">
        <v>306</v>
      </c>
      <c r="B219" s="448"/>
      <c r="C219" s="12" t="s">
        <v>232</v>
      </c>
      <c r="D219" s="12"/>
      <c r="E219" s="12"/>
      <c r="F219" s="12"/>
      <c r="G219" s="12"/>
      <c r="H219" s="12"/>
      <c r="I219" s="12"/>
      <c r="J219" s="76"/>
    </row>
    <row r="220" spans="1:10" x14ac:dyDescent="0.25">
      <c r="A220" s="77">
        <v>1</v>
      </c>
      <c r="B220" s="31" t="s">
        <v>301</v>
      </c>
      <c r="C220" s="31" t="s">
        <v>135</v>
      </c>
      <c r="D220" s="31"/>
      <c r="E220" s="17">
        <v>0</v>
      </c>
      <c r="F220" s="17"/>
      <c r="G220" s="17">
        <v>0</v>
      </c>
      <c r="H220" s="16"/>
      <c r="I220" s="16"/>
      <c r="J220" s="74"/>
    </row>
    <row r="221" spans="1:10" x14ac:dyDescent="0.25">
      <c r="A221" s="77">
        <v>2</v>
      </c>
      <c r="B221" s="31" t="s">
        <v>301</v>
      </c>
      <c r="C221" s="31" t="s">
        <v>135</v>
      </c>
      <c r="D221" s="31"/>
      <c r="E221" s="17">
        <v>0</v>
      </c>
      <c r="F221" s="17"/>
      <c r="G221" s="17">
        <v>0</v>
      </c>
      <c r="H221" s="16"/>
      <c r="I221" s="16"/>
      <c r="J221" s="74"/>
    </row>
    <row r="222" spans="1:10" x14ac:dyDescent="0.25">
      <c r="A222" s="77">
        <v>3</v>
      </c>
      <c r="B222" s="31" t="s">
        <v>301</v>
      </c>
      <c r="C222" s="31" t="s">
        <v>135</v>
      </c>
      <c r="D222" s="31"/>
      <c r="E222" s="17">
        <v>0</v>
      </c>
      <c r="F222" s="17"/>
      <c r="G222" s="17">
        <v>0</v>
      </c>
      <c r="H222" s="16"/>
      <c r="I222" s="16"/>
      <c r="J222" s="74"/>
    </row>
    <row r="223" spans="1:10" x14ac:dyDescent="0.25">
      <c r="A223" s="77">
        <v>4</v>
      </c>
      <c r="B223" s="31" t="s">
        <v>301</v>
      </c>
      <c r="C223" s="31" t="s">
        <v>135</v>
      </c>
      <c r="D223" s="31"/>
      <c r="E223" s="17">
        <v>0</v>
      </c>
      <c r="F223" s="17"/>
      <c r="G223" s="17">
        <v>0</v>
      </c>
      <c r="H223" s="16"/>
      <c r="I223" s="16"/>
      <c r="J223" s="74"/>
    </row>
    <row r="224" spans="1:10" x14ac:dyDescent="0.25">
      <c r="A224" s="77">
        <v>5</v>
      </c>
      <c r="B224" s="31" t="s">
        <v>301</v>
      </c>
      <c r="C224" s="31" t="s">
        <v>135</v>
      </c>
      <c r="D224" s="31"/>
      <c r="E224" s="17">
        <v>0</v>
      </c>
      <c r="F224" s="17"/>
      <c r="G224" s="17">
        <v>0</v>
      </c>
      <c r="H224" s="16"/>
      <c r="I224" s="16"/>
      <c r="J224" s="74"/>
    </row>
    <row r="225" spans="1:10" ht="13" x14ac:dyDescent="0.3">
      <c r="A225" s="447" t="s">
        <v>303</v>
      </c>
      <c r="B225" s="448"/>
      <c r="C225" s="23"/>
      <c r="D225" s="20"/>
      <c r="E225" s="21">
        <f>SUM(E220:E224)</f>
        <v>0</v>
      </c>
      <c r="F225" s="22"/>
      <c r="G225" s="21">
        <f>SUM(G220:G224)</f>
        <v>0</v>
      </c>
      <c r="H225" s="23"/>
      <c r="I225" s="28">
        <f>G225-E225</f>
        <v>0</v>
      </c>
      <c r="J225" s="82"/>
    </row>
    <row r="226" spans="1:10" ht="18" x14ac:dyDescent="0.4">
      <c r="A226" s="454" t="s">
        <v>307</v>
      </c>
      <c r="B226" s="455"/>
      <c r="C226" s="99"/>
      <c r="D226" s="96"/>
      <c r="E226" s="97">
        <f>SUM(E225,E218,E211,E204,E197)</f>
        <v>2838</v>
      </c>
      <c r="F226" s="98"/>
      <c r="G226" s="97">
        <f>SUM(G225,G218,G211,G204,G197)</f>
        <v>2500</v>
      </c>
      <c r="H226" s="99"/>
      <c r="I226" s="97">
        <f>G226-E226+SUM(I225)</f>
        <v>-338</v>
      </c>
      <c r="J226" s="100"/>
    </row>
    <row r="227" spans="1:10" ht="15.5" x14ac:dyDescent="0.35">
      <c r="A227" s="456" t="s">
        <v>308</v>
      </c>
      <c r="B227" s="448"/>
      <c r="C227" s="30"/>
      <c r="D227" s="30"/>
      <c r="E227" s="32"/>
      <c r="F227" s="32"/>
      <c r="G227" s="32"/>
      <c r="H227" s="30"/>
      <c r="I227" s="30"/>
      <c r="J227" s="81"/>
    </row>
    <row r="228" spans="1:10" ht="13" x14ac:dyDescent="0.3">
      <c r="A228" s="457" t="s">
        <v>309</v>
      </c>
      <c r="B228" s="458"/>
      <c r="C228" s="12" t="s">
        <v>232</v>
      </c>
      <c r="D228" s="12"/>
      <c r="E228" s="12"/>
      <c r="F228" s="12"/>
      <c r="G228" s="12"/>
      <c r="H228" s="12"/>
      <c r="I228" s="12"/>
      <c r="J228" s="76"/>
    </row>
    <row r="229" spans="1:10" x14ac:dyDescent="0.25">
      <c r="A229" s="77">
        <v>1</v>
      </c>
      <c r="B229" s="31" t="s">
        <v>310</v>
      </c>
      <c r="C229" s="31" t="s">
        <v>311</v>
      </c>
      <c r="D229" s="31"/>
      <c r="E229" s="17">
        <v>0</v>
      </c>
      <c r="F229" s="17"/>
      <c r="G229" s="17">
        <v>0</v>
      </c>
      <c r="H229" s="16"/>
      <c r="I229" s="16"/>
      <c r="J229" s="74"/>
    </row>
    <row r="230" spans="1:10" x14ac:dyDescent="0.25">
      <c r="A230" s="77">
        <v>2</v>
      </c>
      <c r="B230" s="31" t="s">
        <v>310</v>
      </c>
      <c r="C230" s="31" t="s">
        <v>311</v>
      </c>
      <c r="D230" s="31"/>
      <c r="E230" s="17">
        <v>0</v>
      </c>
      <c r="F230" s="17"/>
      <c r="G230" s="17">
        <v>0</v>
      </c>
      <c r="H230" s="16"/>
      <c r="I230" s="16"/>
      <c r="J230" s="74"/>
    </row>
    <row r="231" spans="1:10" x14ac:dyDescent="0.25">
      <c r="A231" s="77">
        <v>3</v>
      </c>
      <c r="B231" s="31" t="s">
        <v>310</v>
      </c>
      <c r="C231" s="31" t="s">
        <v>311</v>
      </c>
      <c r="D231" s="31"/>
      <c r="E231" s="17">
        <v>0</v>
      </c>
      <c r="F231" s="17"/>
      <c r="G231" s="17">
        <v>0</v>
      </c>
      <c r="H231" s="16"/>
      <c r="I231" s="16"/>
      <c r="J231" s="74"/>
    </row>
    <row r="232" spans="1:10" x14ac:dyDescent="0.25">
      <c r="A232" s="77">
        <v>4</v>
      </c>
      <c r="B232" s="31" t="s">
        <v>310</v>
      </c>
      <c r="C232" s="31" t="s">
        <v>311</v>
      </c>
      <c r="D232" s="31"/>
      <c r="E232" s="17">
        <v>0</v>
      </c>
      <c r="F232" s="17"/>
      <c r="G232" s="17">
        <v>0</v>
      </c>
      <c r="H232" s="16"/>
      <c r="I232" s="16"/>
      <c r="J232" s="74"/>
    </row>
    <row r="233" spans="1:10" x14ac:dyDescent="0.25">
      <c r="A233" s="77">
        <v>5</v>
      </c>
      <c r="B233" s="31" t="s">
        <v>310</v>
      </c>
      <c r="C233" s="31" t="s">
        <v>311</v>
      </c>
      <c r="D233" s="31"/>
      <c r="E233" s="17">
        <v>0</v>
      </c>
      <c r="F233" s="17"/>
      <c r="G233" s="17">
        <v>0</v>
      </c>
      <c r="H233" s="16"/>
      <c r="I233" s="16"/>
      <c r="J233" s="74"/>
    </row>
    <row r="234" spans="1:10" ht="13" x14ac:dyDescent="0.3">
      <c r="A234" s="447" t="s">
        <v>290</v>
      </c>
      <c r="B234" s="448"/>
      <c r="C234" s="23"/>
      <c r="D234" s="20"/>
      <c r="E234" s="21">
        <f>SUM(E229:E233)</f>
        <v>0</v>
      </c>
      <c r="F234" s="22"/>
      <c r="G234" s="21">
        <f>SUM(G229:G233)</f>
        <v>0</v>
      </c>
      <c r="H234" s="23"/>
      <c r="I234" s="22">
        <f>G234-E234</f>
        <v>0</v>
      </c>
      <c r="J234" s="75"/>
    </row>
    <row r="235" spans="1:10" ht="13" x14ac:dyDescent="0.3">
      <c r="A235" s="449" t="s">
        <v>312</v>
      </c>
      <c r="B235" s="448"/>
      <c r="C235" s="12" t="s">
        <v>232</v>
      </c>
      <c r="D235" s="12"/>
      <c r="E235" s="12"/>
      <c r="F235" s="12"/>
      <c r="G235" s="12"/>
      <c r="H235" s="12"/>
      <c r="I235" s="12"/>
      <c r="J235" s="76"/>
    </row>
    <row r="236" spans="1:10" x14ac:dyDescent="0.25">
      <c r="A236" s="77">
        <v>1</v>
      </c>
      <c r="B236" s="31" t="s">
        <v>310</v>
      </c>
      <c r="C236" s="31" t="s">
        <v>311</v>
      </c>
      <c r="D236" s="31"/>
      <c r="E236" s="17">
        <v>0</v>
      </c>
      <c r="F236" s="17"/>
      <c r="G236" s="17">
        <v>0</v>
      </c>
      <c r="H236" s="16"/>
      <c r="I236" s="16"/>
      <c r="J236" s="74"/>
    </row>
    <row r="237" spans="1:10" x14ac:dyDescent="0.25">
      <c r="A237" s="77">
        <v>2</v>
      </c>
      <c r="B237" s="31" t="s">
        <v>310</v>
      </c>
      <c r="C237" s="31" t="s">
        <v>311</v>
      </c>
      <c r="D237" s="31"/>
      <c r="E237" s="17">
        <v>0</v>
      </c>
      <c r="F237" s="17"/>
      <c r="G237" s="17">
        <v>0</v>
      </c>
      <c r="H237" s="16"/>
      <c r="I237" s="16"/>
      <c r="J237" s="74"/>
    </row>
    <row r="238" spans="1:10" x14ac:dyDescent="0.25">
      <c r="A238" s="77">
        <v>3</v>
      </c>
      <c r="B238" s="31" t="s">
        <v>310</v>
      </c>
      <c r="C238" s="31" t="s">
        <v>311</v>
      </c>
      <c r="D238" s="31"/>
      <c r="E238" s="17">
        <v>0</v>
      </c>
      <c r="F238" s="17"/>
      <c r="G238" s="17">
        <v>0</v>
      </c>
      <c r="H238" s="16"/>
      <c r="I238" s="16"/>
      <c r="J238" s="74"/>
    </row>
    <row r="239" spans="1:10" x14ac:dyDescent="0.25">
      <c r="A239" s="77">
        <v>4</v>
      </c>
      <c r="B239" s="31" t="s">
        <v>310</v>
      </c>
      <c r="C239" s="31" t="s">
        <v>311</v>
      </c>
      <c r="D239" s="31"/>
      <c r="E239" s="17">
        <v>0</v>
      </c>
      <c r="F239" s="17"/>
      <c r="G239" s="17">
        <v>0</v>
      </c>
      <c r="H239" s="16"/>
      <c r="I239" s="16"/>
      <c r="J239" s="74"/>
    </row>
    <row r="240" spans="1:10" x14ac:dyDescent="0.25">
      <c r="A240" s="77">
        <v>5</v>
      </c>
      <c r="B240" s="31" t="s">
        <v>310</v>
      </c>
      <c r="C240" s="31" t="s">
        <v>311</v>
      </c>
      <c r="D240" s="31"/>
      <c r="E240" s="17">
        <v>0</v>
      </c>
      <c r="F240" s="17"/>
      <c r="G240" s="17">
        <v>0</v>
      </c>
      <c r="H240" s="16"/>
      <c r="I240" s="16"/>
      <c r="J240" s="74"/>
    </row>
    <row r="241" spans="1:10" ht="13" x14ac:dyDescent="0.3">
      <c r="A241" s="447" t="s">
        <v>290</v>
      </c>
      <c r="B241" s="448"/>
      <c r="C241" s="23"/>
      <c r="D241" s="20"/>
      <c r="E241" s="21">
        <f>SUM(E236:E240)</f>
        <v>0</v>
      </c>
      <c r="F241" s="22"/>
      <c r="G241" s="21">
        <f>SUM(G236:G240)</f>
        <v>0</v>
      </c>
      <c r="H241" s="23"/>
      <c r="I241" s="22">
        <f>G241-E241</f>
        <v>0</v>
      </c>
      <c r="J241" s="75"/>
    </row>
    <row r="242" spans="1:10" ht="13" x14ac:dyDescent="0.3">
      <c r="A242" s="449" t="s">
        <v>313</v>
      </c>
      <c r="B242" s="448"/>
      <c r="C242" s="12" t="s">
        <v>232</v>
      </c>
      <c r="D242" s="12"/>
      <c r="E242" s="12"/>
      <c r="F242" s="12"/>
      <c r="G242" s="12"/>
      <c r="H242" s="12"/>
      <c r="I242" s="12"/>
      <c r="J242" s="76"/>
    </row>
    <row r="243" spans="1:10" x14ac:dyDescent="0.25">
      <c r="A243" s="77">
        <v>1</v>
      </c>
      <c r="B243" s="31" t="s">
        <v>310</v>
      </c>
      <c r="C243" s="31" t="s">
        <v>311</v>
      </c>
      <c r="D243" s="31"/>
      <c r="E243" s="17">
        <v>0</v>
      </c>
      <c r="F243" s="17"/>
      <c r="G243" s="17">
        <v>0</v>
      </c>
      <c r="H243" s="16"/>
      <c r="I243" s="16"/>
      <c r="J243" s="74"/>
    </row>
    <row r="244" spans="1:10" x14ac:dyDescent="0.25">
      <c r="A244" s="77">
        <v>2</v>
      </c>
      <c r="B244" s="31" t="s">
        <v>310</v>
      </c>
      <c r="C244" s="31" t="s">
        <v>311</v>
      </c>
      <c r="D244" s="31"/>
      <c r="E244" s="17">
        <v>0</v>
      </c>
      <c r="F244" s="17"/>
      <c r="G244" s="17">
        <v>0</v>
      </c>
      <c r="H244" s="16"/>
      <c r="I244" s="16"/>
      <c r="J244" s="74"/>
    </row>
    <row r="245" spans="1:10" x14ac:dyDescent="0.25">
      <c r="A245" s="77">
        <v>3</v>
      </c>
      <c r="B245" s="31" t="s">
        <v>310</v>
      </c>
      <c r="C245" s="31" t="s">
        <v>311</v>
      </c>
      <c r="D245" s="31"/>
      <c r="E245" s="17">
        <v>0</v>
      </c>
      <c r="F245" s="17"/>
      <c r="G245" s="17">
        <v>0</v>
      </c>
      <c r="H245" s="16"/>
      <c r="I245" s="16"/>
      <c r="J245" s="74"/>
    </row>
    <row r="246" spans="1:10" x14ac:dyDescent="0.25">
      <c r="A246" s="77">
        <v>4</v>
      </c>
      <c r="B246" s="31" t="s">
        <v>310</v>
      </c>
      <c r="C246" s="31" t="s">
        <v>311</v>
      </c>
      <c r="D246" s="31"/>
      <c r="E246" s="17">
        <v>0</v>
      </c>
      <c r="F246" s="17"/>
      <c r="G246" s="17">
        <v>0</v>
      </c>
      <c r="H246" s="16"/>
      <c r="I246" s="16"/>
      <c r="J246" s="74"/>
    </row>
    <row r="247" spans="1:10" x14ac:dyDescent="0.25">
      <c r="A247" s="77">
        <v>5</v>
      </c>
      <c r="B247" s="31" t="s">
        <v>310</v>
      </c>
      <c r="C247" s="31" t="s">
        <v>311</v>
      </c>
      <c r="D247" s="31"/>
      <c r="E247" s="17">
        <v>0</v>
      </c>
      <c r="F247" s="17"/>
      <c r="G247" s="17">
        <v>0</v>
      </c>
      <c r="H247" s="16"/>
      <c r="I247" s="16"/>
      <c r="J247" s="74"/>
    </row>
    <row r="248" spans="1:10" ht="13" x14ac:dyDescent="0.3">
      <c r="A248" s="447" t="s">
        <v>290</v>
      </c>
      <c r="B248" s="448"/>
      <c r="C248" s="23"/>
      <c r="D248" s="20"/>
      <c r="E248" s="21">
        <f>SUM(E243:E247)</f>
        <v>0</v>
      </c>
      <c r="F248" s="22"/>
      <c r="G248" s="21">
        <f>SUM(G243:G247)</f>
        <v>0</v>
      </c>
      <c r="H248" s="23"/>
      <c r="I248" s="22">
        <f>G248-E248</f>
        <v>0</v>
      </c>
      <c r="J248" s="75"/>
    </row>
    <row r="249" spans="1:10" ht="13" x14ac:dyDescent="0.3">
      <c r="A249" s="449" t="s">
        <v>314</v>
      </c>
      <c r="B249" s="448"/>
      <c r="C249" s="12" t="s">
        <v>232</v>
      </c>
      <c r="D249" s="12"/>
      <c r="E249" s="12"/>
      <c r="F249" s="12"/>
      <c r="G249" s="12"/>
      <c r="H249" s="12"/>
      <c r="I249" s="12"/>
      <c r="J249" s="76"/>
    </row>
    <row r="250" spans="1:10" x14ac:dyDescent="0.25">
      <c r="A250" s="77">
        <v>1</v>
      </c>
      <c r="B250" s="31" t="s">
        <v>310</v>
      </c>
      <c r="C250" s="31" t="s">
        <v>311</v>
      </c>
      <c r="D250" s="31"/>
      <c r="E250" s="17">
        <v>0</v>
      </c>
      <c r="F250" s="17"/>
      <c r="G250" s="17">
        <v>0</v>
      </c>
      <c r="H250" s="16"/>
      <c r="I250" s="16"/>
      <c r="J250" s="74"/>
    </row>
    <row r="251" spans="1:10" x14ac:dyDescent="0.25">
      <c r="A251" s="77">
        <v>2</v>
      </c>
      <c r="B251" s="31" t="s">
        <v>310</v>
      </c>
      <c r="C251" s="31" t="s">
        <v>311</v>
      </c>
      <c r="D251" s="31"/>
      <c r="E251" s="17">
        <v>0</v>
      </c>
      <c r="F251" s="17"/>
      <c r="G251" s="17">
        <v>0</v>
      </c>
      <c r="H251" s="16"/>
      <c r="I251" s="16"/>
      <c r="J251" s="74"/>
    </row>
    <row r="252" spans="1:10" x14ac:dyDescent="0.25">
      <c r="A252" s="77">
        <v>3</v>
      </c>
      <c r="B252" s="31" t="s">
        <v>310</v>
      </c>
      <c r="C252" s="31" t="s">
        <v>311</v>
      </c>
      <c r="D252" s="31"/>
      <c r="E252" s="17">
        <v>0</v>
      </c>
      <c r="F252" s="17"/>
      <c r="G252" s="17">
        <v>0</v>
      </c>
      <c r="H252" s="16"/>
      <c r="I252" s="16"/>
      <c r="J252" s="74"/>
    </row>
    <row r="253" spans="1:10" x14ac:dyDescent="0.25">
      <c r="A253" s="77">
        <v>4</v>
      </c>
      <c r="B253" s="31" t="s">
        <v>310</v>
      </c>
      <c r="C253" s="31" t="s">
        <v>311</v>
      </c>
      <c r="D253" s="31"/>
      <c r="E253" s="17">
        <v>0</v>
      </c>
      <c r="F253" s="17"/>
      <c r="G253" s="17">
        <v>0</v>
      </c>
      <c r="H253" s="16"/>
      <c r="I253" s="16"/>
      <c r="J253" s="74"/>
    </row>
    <row r="254" spans="1:10" x14ac:dyDescent="0.25">
      <c r="A254" s="77">
        <v>5</v>
      </c>
      <c r="B254" s="31" t="s">
        <v>310</v>
      </c>
      <c r="C254" s="31" t="s">
        <v>311</v>
      </c>
      <c r="D254" s="31"/>
      <c r="E254" s="17">
        <v>0</v>
      </c>
      <c r="F254" s="17"/>
      <c r="G254" s="17">
        <v>0</v>
      </c>
      <c r="H254" s="16"/>
      <c r="I254" s="16"/>
      <c r="J254" s="74"/>
    </row>
    <row r="255" spans="1:10" ht="13" x14ac:dyDescent="0.3">
      <c r="A255" s="447" t="s">
        <v>290</v>
      </c>
      <c r="B255" s="448"/>
      <c r="C255" s="23"/>
      <c r="D255" s="20"/>
      <c r="E255" s="21">
        <f>SUM(E250:E254)</f>
        <v>0</v>
      </c>
      <c r="F255" s="22"/>
      <c r="G255" s="21">
        <f>SUM(G250:G254)</f>
        <v>0</v>
      </c>
      <c r="H255" s="23"/>
      <c r="I255" s="22">
        <f>G255-E255</f>
        <v>0</v>
      </c>
      <c r="J255" s="75"/>
    </row>
    <row r="256" spans="1:10" ht="13" x14ac:dyDescent="0.3">
      <c r="A256" s="449" t="s">
        <v>315</v>
      </c>
      <c r="B256" s="448"/>
      <c r="C256" s="12" t="s">
        <v>232</v>
      </c>
      <c r="D256" s="12"/>
      <c r="E256" s="12"/>
      <c r="F256" s="12"/>
      <c r="G256" s="12"/>
      <c r="H256" s="12"/>
      <c r="I256" s="12"/>
      <c r="J256" s="76"/>
    </row>
    <row r="257" spans="1:10" x14ac:dyDescent="0.25">
      <c r="A257" s="77">
        <v>1</v>
      </c>
      <c r="B257" s="31" t="s">
        <v>316</v>
      </c>
      <c r="C257" s="31" t="s">
        <v>311</v>
      </c>
      <c r="D257" s="31"/>
      <c r="E257" s="17">
        <v>0</v>
      </c>
      <c r="F257" s="17"/>
      <c r="G257" s="17">
        <v>0</v>
      </c>
      <c r="H257" s="16"/>
      <c r="I257" s="16"/>
      <c r="J257" s="74"/>
    </row>
    <row r="258" spans="1:10" x14ac:dyDescent="0.25">
      <c r="A258" s="77">
        <v>2</v>
      </c>
      <c r="B258" s="31" t="s">
        <v>316</v>
      </c>
      <c r="C258" s="31" t="s">
        <v>311</v>
      </c>
      <c r="D258" s="31"/>
      <c r="E258" s="17">
        <v>0</v>
      </c>
      <c r="F258" s="17"/>
      <c r="G258" s="17">
        <v>0</v>
      </c>
      <c r="H258" s="16"/>
      <c r="I258" s="16"/>
      <c r="J258" s="74"/>
    </row>
    <row r="259" spans="1:10" x14ac:dyDescent="0.25">
      <c r="A259" s="77">
        <v>3</v>
      </c>
      <c r="B259" s="31" t="s">
        <v>316</v>
      </c>
      <c r="C259" s="31" t="s">
        <v>311</v>
      </c>
      <c r="D259" s="31"/>
      <c r="E259" s="17">
        <v>0</v>
      </c>
      <c r="F259" s="17"/>
      <c r="G259" s="17">
        <v>0</v>
      </c>
      <c r="H259" s="16"/>
      <c r="I259" s="16"/>
      <c r="J259" s="74"/>
    </row>
    <row r="260" spans="1:10" x14ac:dyDescent="0.25">
      <c r="A260" s="77">
        <v>4</v>
      </c>
      <c r="B260" s="31" t="s">
        <v>316</v>
      </c>
      <c r="C260" s="31" t="s">
        <v>311</v>
      </c>
      <c r="D260" s="31"/>
      <c r="E260" s="17">
        <v>0</v>
      </c>
      <c r="F260" s="17"/>
      <c r="G260" s="17">
        <v>0</v>
      </c>
      <c r="H260" s="16"/>
      <c r="I260" s="16"/>
      <c r="J260" s="74"/>
    </row>
    <row r="261" spans="1:10" x14ac:dyDescent="0.25">
      <c r="A261" s="77">
        <v>5</v>
      </c>
      <c r="B261" s="31" t="s">
        <v>316</v>
      </c>
      <c r="C261" s="31" t="s">
        <v>311</v>
      </c>
      <c r="D261" s="31"/>
      <c r="E261" s="17">
        <v>0</v>
      </c>
      <c r="F261" s="17"/>
      <c r="G261" s="17">
        <v>0</v>
      </c>
      <c r="H261" s="16"/>
      <c r="I261" s="16"/>
      <c r="J261" s="74"/>
    </row>
    <row r="262" spans="1:10" ht="13" x14ac:dyDescent="0.3">
      <c r="A262" s="447" t="s">
        <v>290</v>
      </c>
      <c r="B262" s="448"/>
      <c r="C262" s="23"/>
      <c r="D262" s="20"/>
      <c r="E262" s="21">
        <f>SUM(E257:E261)</f>
        <v>0</v>
      </c>
      <c r="F262" s="22"/>
      <c r="G262" s="21">
        <f>SUM(G257:G261)</f>
        <v>0</v>
      </c>
      <c r="H262" s="23"/>
      <c r="I262" s="22">
        <f>G262-E262</f>
        <v>0</v>
      </c>
      <c r="J262" s="75"/>
    </row>
    <row r="263" spans="1:10" ht="18" x14ac:dyDescent="0.4">
      <c r="A263" s="450" t="s">
        <v>317</v>
      </c>
      <c r="B263" s="451"/>
      <c r="C263" s="110"/>
      <c r="D263" s="96"/>
      <c r="E263" s="97">
        <f>SUM(E262,E255,E248,E241,E234)</f>
        <v>0</v>
      </c>
      <c r="F263" s="98"/>
      <c r="G263" s="97">
        <f>SUM(G262,G255,G248,G241,G234)</f>
        <v>0</v>
      </c>
      <c r="H263" s="99"/>
      <c r="I263" s="97">
        <f>G263-E263</f>
        <v>0</v>
      </c>
      <c r="J263" s="100"/>
    </row>
    <row r="264" spans="1:10" ht="13" x14ac:dyDescent="0.3">
      <c r="A264" s="452" t="s">
        <v>318</v>
      </c>
      <c r="B264" s="453"/>
      <c r="C264" s="41"/>
      <c r="D264" s="33"/>
      <c r="E264" s="29">
        <f>E263/E271</f>
        <v>0</v>
      </c>
      <c r="F264" s="40"/>
      <c r="G264" s="29">
        <f>G270/G271</f>
        <v>0</v>
      </c>
      <c r="H264" s="41"/>
      <c r="I264" s="41"/>
      <c r="J264" s="85"/>
    </row>
    <row r="265" spans="1:10" x14ac:dyDescent="0.25">
      <c r="A265" s="441" t="s">
        <v>319</v>
      </c>
      <c r="B265" s="442"/>
      <c r="C265" s="442"/>
      <c r="D265" s="442"/>
      <c r="E265" s="442"/>
      <c r="F265" s="442"/>
      <c r="G265" s="442"/>
      <c r="H265" s="442"/>
      <c r="I265" s="442"/>
      <c r="J265" s="443"/>
    </row>
    <row r="266" spans="1:10" x14ac:dyDescent="0.25">
      <c r="A266" s="444"/>
      <c r="B266" s="445"/>
      <c r="C266" s="445"/>
      <c r="D266" s="445"/>
      <c r="E266" s="445"/>
      <c r="F266" s="445"/>
      <c r="G266" s="445"/>
      <c r="H266" s="445"/>
      <c r="I266" s="445"/>
      <c r="J266" s="446"/>
    </row>
    <row r="267" spans="1:10" ht="15.5" x14ac:dyDescent="0.35">
      <c r="A267" s="429" t="s">
        <v>320</v>
      </c>
      <c r="B267" s="430"/>
      <c r="C267" s="102"/>
      <c r="D267" s="101"/>
      <c r="E267" s="52">
        <f>SUM(E151)</f>
        <v>2090</v>
      </c>
      <c r="F267" s="101"/>
      <c r="G267" s="52">
        <f>SUM(G151)</f>
        <v>2090</v>
      </c>
      <c r="H267" s="102"/>
      <c r="I267" s="52">
        <f>G267-E267</f>
        <v>0</v>
      </c>
      <c r="J267" s="104"/>
    </row>
    <row r="268" spans="1:10" ht="15.5" x14ac:dyDescent="0.35">
      <c r="A268" s="429" t="s">
        <v>321</v>
      </c>
      <c r="B268" s="430"/>
      <c r="C268" s="102"/>
      <c r="D268" s="101"/>
      <c r="E268" s="52">
        <f>SUM(E189)</f>
        <v>286.90999999999997</v>
      </c>
      <c r="F268" s="101"/>
      <c r="G268" s="52">
        <f>SUM(G189)</f>
        <v>500</v>
      </c>
      <c r="H268" s="102"/>
      <c r="I268" s="52">
        <f>G268-E268</f>
        <v>213.09000000000003</v>
      </c>
      <c r="J268" s="104"/>
    </row>
    <row r="269" spans="1:10" ht="15.5" x14ac:dyDescent="0.35">
      <c r="A269" s="429" t="s">
        <v>322</v>
      </c>
      <c r="B269" s="430"/>
      <c r="C269" s="102"/>
      <c r="D269" s="101"/>
      <c r="E269" s="52">
        <f>SUM(E226)</f>
        <v>2838</v>
      </c>
      <c r="F269" s="105"/>
      <c r="G269" s="52">
        <f>SUM(G226)</f>
        <v>2500</v>
      </c>
      <c r="H269" s="106"/>
      <c r="I269" s="52">
        <f>G269-E269</f>
        <v>-338</v>
      </c>
      <c r="J269" s="104"/>
    </row>
    <row r="270" spans="1:10" ht="15.5" x14ac:dyDescent="0.35">
      <c r="A270" s="429" t="s">
        <v>323</v>
      </c>
      <c r="B270" s="430"/>
      <c r="C270" s="102"/>
      <c r="D270" s="101"/>
      <c r="E270" s="52">
        <f>SUM(E263)</f>
        <v>0</v>
      </c>
      <c r="F270" s="101"/>
      <c r="G270" s="52">
        <f>SUM(G263)</f>
        <v>0</v>
      </c>
      <c r="H270" s="102"/>
      <c r="I270" s="52">
        <f>G270-E270</f>
        <v>0</v>
      </c>
      <c r="J270" s="104"/>
    </row>
    <row r="271" spans="1:10" ht="18" x14ac:dyDescent="0.4">
      <c r="A271" s="431" t="s">
        <v>324</v>
      </c>
      <c r="B271" s="432"/>
      <c r="C271" s="433"/>
      <c r="D271" s="34"/>
      <c r="E271" s="34">
        <f>SUM(E267:E270)</f>
        <v>5214.91</v>
      </c>
      <c r="F271" s="34"/>
      <c r="G271" s="34">
        <f>SUM(G267:G270)</f>
        <v>5090</v>
      </c>
      <c r="H271" s="35"/>
      <c r="I271" s="34">
        <f>I267+I268+I269+I270</f>
        <v>-124.90999999999997</v>
      </c>
      <c r="J271" s="58"/>
    </row>
    <row r="272" spans="1:10" ht="15.5" x14ac:dyDescent="0.35">
      <c r="A272" s="434" t="s">
        <v>325</v>
      </c>
      <c r="B272" s="432"/>
      <c r="C272" s="433"/>
      <c r="D272" s="36"/>
      <c r="E272" s="37">
        <f>E271*0.2</f>
        <v>1042.982</v>
      </c>
      <c r="F272" s="38"/>
      <c r="G272" s="37">
        <f>G271*0.2</f>
        <v>1018</v>
      </c>
      <c r="H272" s="39"/>
      <c r="I272" s="37">
        <f>G272-E272</f>
        <v>-24.981999999999971</v>
      </c>
      <c r="J272" s="59"/>
    </row>
    <row r="273" spans="1:10" ht="16" thickBot="1" x14ac:dyDescent="0.4">
      <c r="A273" s="435" t="s">
        <v>326</v>
      </c>
      <c r="B273" s="436"/>
      <c r="C273" s="428"/>
      <c r="D273" s="60"/>
      <c r="E273" s="61">
        <f>E271*0.8</f>
        <v>4171.9279999999999</v>
      </c>
      <c r="F273" s="62"/>
      <c r="G273" s="61">
        <f>G271*0.8</f>
        <v>4072</v>
      </c>
      <c r="H273" s="63"/>
      <c r="I273" s="61">
        <f>G273-E273</f>
        <v>-99.927999999999884</v>
      </c>
      <c r="J273" s="64"/>
    </row>
    <row r="274" spans="1:10" x14ac:dyDescent="0.25">
      <c r="A274" s="93"/>
      <c r="B274" s="94"/>
      <c r="C274" s="94"/>
      <c r="D274" s="94"/>
      <c r="E274" s="94"/>
      <c r="F274" s="94"/>
      <c r="G274" s="94"/>
      <c r="H274" s="94"/>
      <c r="I274" s="94"/>
      <c r="J274" s="95"/>
    </row>
    <row r="275" spans="1:10" ht="13" x14ac:dyDescent="0.3">
      <c r="A275" s="437" t="s">
        <v>327</v>
      </c>
      <c r="B275" s="438"/>
      <c r="C275" s="50"/>
      <c r="D275" s="51"/>
      <c r="E275" s="51"/>
      <c r="F275" s="50"/>
      <c r="G275" s="50"/>
      <c r="H275" s="50"/>
      <c r="I275" s="50"/>
      <c r="J275" s="57"/>
    </row>
    <row r="276" spans="1:10" ht="13" x14ac:dyDescent="0.3">
      <c r="A276" s="439" t="s">
        <v>328</v>
      </c>
      <c r="B276" s="440"/>
      <c r="C276" s="55"/>
      <c r="D276" s="55"/>
      <c r="E276" s="56">
        <v>0</v>
      </c>
      <c r="F276" s="56"/>
      <c r="G276" s="56">
        <v>0</v>
      </c>
      <c r="H276" s="55"/>
      <c r="I276" s="55"/>
      <c r="J276" s="86"/>
    </row>
    <row r="277" spans="1:10" ht="13" x14ac:dyDescent="0.3">
      <c r="A277" s="439" t="s">
        <v>329</v>
      </c>
      <c r="B277" s="440"/>
      <c r="C277" s="55"/>
      <c r="D277" s="55"/>
      <c r="E277" s="56">
        <v>0</v>
      </c>
      <c r="F277" s="56"/>
      <c r="G277" s="56">
        <v>0</v>
      </c>
      <c r="H277" s="55"/>
      <c r="I277" s="55"/>
      <c r="J277" s="86"/>
    </row>
    <row r="278" spans="1:10" ht="13" x14ac:dyDescent="0.3">
      <c r="A278" s="425" t="s">
        <v>330</v>
      </c>
      <c r="B278" s="426"/>
      <c r="C278" s="109"/>
      <c r="D278" s="55"/>
      <c r="E278" s="56">
        <v>0</v>
      </c>
      <c r="F278" s="56"/>
      <c r="G278" s="56">
        <v>0</v>
      </c>
      <c r="H278" s="55"/>
      <c r="I278" s="55"/>
      <c r="J278" s="86"/>
    </row>
    <row r="279" spans="1:10" ht="13" x14ac:dyDescent="0.3">
      <c r="A279" s="425" t="s">
        <v>331</v>
      </c>
      <c r="B279" s="426"/>
      <c r="C279" s="109"/>
      <c r="D279" s="55"/>
      <c r="E279" s="56">
        <v>0</v>
      </c>
      <c r="F279" s="56"/>
      <c r="G279" s="56">
        <v>0</v>
      </c>
      <c r="H279" s="55"/>
      <c r="I279" s="55"/>
      <c r="J279" s="86"/>
    </row>
    <row r="280" spans="1:10" ht="16" thickBot="1" x14ac:dyDescent="0.4">
      <c r="A280" s="427" t="s">
        <v>332</v>
      </c>
      <c r="B280" s="428"/>
      <c r="C280" s="87"/>
      <c r="D280" s="88"/>
      <c r="E280" s="89">
        <f>SUM(E276:E279)</f>
        <v>0</v>
      </c>
      <c r="F280" s="90"/>
      <c r="G280" s="89">
        <f>SUM(G276:G279)</f>
        <v>0</v>
      </c>
      <c r="H280" s="91"/>
      <c r="I280" s="89">
        <f>G280-E280</f>
        <v>0</v>
      </c>
      <c r="J280" s="92"/>
    </row>
  </sheetData>
  <mergeCells count="100">
    <mergeCell ref="A1:J1"/>
    <mergeCell ref="A2:J2"/>
    <mergeCell ref="A3:B3"/>
    <mergeCell ref="D3:J3"/>
    <mergeCell ref="A4:B4"/>
    <mergeCell ref="D4:J4"/>
    <mergeCell ref="A5:J5"/>
    <mergeCell ref="A6:B6"/>
    <mergeCell ref="A7:B7"/>
    <mergeCell ref="A8:B8"/>
    <mergeCell ref="A18:B18"/>
    <mergeCell ref="A19:B19"/>
    <mergeCell ref="A30:B30"/>
    <mergeCell ref="A31:B31"/>
    <mergeCell ref="A42:B42"/>
    <mergeCell ref="A43:B43"/>
    <mergeCell ref="A54:B54"/>
    <mergeCell ref="A55:B55"/>
    <mergeCell ref="A66:B66"/>
    <mergeCell ref="A67:B67"/>
    <mergeCell ref="A68:B68"/>
    <mergeCell ref="A69:B69"/>
    <mergeCell ref="A75:B75"/>
    <mergeCell ref="A76:B76"/>
    <mergeCell ref="A82:B82"/>
    <mergeCell ref="A83:B83"/>
    <mergeCell ref="A89:B89"/>
    <mergeCell ref="A90:B90"/>
    <mergeCell ref="A96:B96"/>
    <mergeCell ref="A97:B97"/>
    <mergeCell ref="A103:B103"/>
    <mergeCell ref="A104:B104"/>
    <mergeCell ref="A105:C105"/>
    <mergeCell ref="A106:B106"/>
    <mergeCell ref="A112:B112"/>
    <mergeCell ref="A113:B113"/>
    <mergeCell ref="A119:B119"/>
    <mergeCell ref="A120:B120"/>
    <mergeCell ref="A126:B126"/>
    <mergeCell ref="A127:B127"/>
    <mergeCell ref="A133:B133"/>
    <mergeCell ref="A134:B134"/>
    <mergeCell ref="A140:B140"/>
    <mergeCell ref="A141:B141"/>
    <mergeCell ref="A142:C142"/>
    <mergeCell ref="A143:B143"/>
    <mergeCell ref="A149:B149"/>
    <mergeCell ref="A150:B150"/>
    <mergeCell ref="A151:B151"/>
    <mergeCell ref="A152:C152"/>
    <mergeCell ref="A153:B153"/>
    <mergeCell ref="A159:B159"/>
    <mergeCell ref="A160:B160"/>
    <mergeCell ref="A166:B166"/>
    <mergeCell ref="A167:B167"/>
    <mergeCell ref="A174:B174"/>
    <mergeCell ref="A175:B175"/>
    <mergeCell ref="A181:B181"/>
    <mergeCell ref="A182:B182"/>
    <mergeCell ref="A188:B188"/>
    <mergeCell ref="A189:C189"/>
    <mergeCell ref="A190:C190"/>
    <mergeCell ref="A191:B191"/>
    <mergeCell ref="A197:B197"/>
    <mergeCell ref="A198:B198"/>
    <mergeCell ref="A204:B204"/>
    <mergeCell ref="A205:B205"/>
    <mergeCell ref="A211:B211"/>
    <mergeCell ref="A212:B212"/>
    <mergeCell ref="A218:B218"/>
    <mergeCell ref="A219:B219"/>
    <mergeCell ref="A225:B225"/>
    <mergeCell ref="A226:B226"/>
    <mergeCell ref="A227:B227"/>
    <mergeCell ref="A228:B228"/>
    <mergeCell ref="A234:B234"/>
    <mergeCell ref="A235:B235"/>
    <mergeCell ref="A241:B241"/>
    <mergeCell ref="A242:B242"/>
    <mergeCell ref="A248:B248"/>
    <mergeCell ref="A249:B249"/>
    <mergeCell ref="A255:B255"/>
    <mergeCell ref="A256:B256"/>
    <mergeCell ref="A262:B262"/>
    <mergeCell ref="A263:B263"/>
    <mergeCell ref="A264:B264"/>
    <mergeCell ref="A265:J266"/>
    <mergeCell ref="A267:B267"/>
    <mergeCell ref="A268:B268"/>
    <mergeCell ref="A269:B269"/>
    <mergeCell ref="A277:B277"/>
    <mergeCell ref="A278:B278"/>
    <mergeCell ref="A279:B279"/>
    <mergeCell ref="A280:B280"/>
    <mergeCell ref="A270:B270"/>
    <mergeCell ref="A271:C271"/>
    <mergeCell ref="A272:C272"/>
    <mergeCell ref="A273:C273"/>
    <mergeCell ref="A275:B275"/>
    <mergeCell ref="A276:B27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3"/>
  <dimension ref="A1"/>
  <sheetViews>
    <sheetView workbookViewId="0">
      <selection activeCell="R21" sqref="R21"/>
    </sheetView>
  </sheetViews>
  <sheetFormatPr defaultColWidth="8.81640625"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AA598C1E3C7E4CB4210BD257FF7126" ma:contentTypeVersion="15" ma:contentTypeDescription="Create a new document." ma:contentTypeScope="" ma:versionID="6d24510ef755f47eb94bd37563511a1e">
  <xsd:schema xmlns:xsd="http://www.w3.org/2001/XMLSchema" xmlns:xs="http://www.w3.org/2001/XMLSchema" xmlns:p="http://schemas.microsoft.com/office/2006/metadata/properties" xmlns:ns2="905305db-45a5-4be9-81f7-dc746360dbbc" xmlns:ns3="48ae6b07-a4e1-4c73-9d53-25b5745ab5ff" xmlns:ns4="cfe885dc-9db7-4894-95a4-8bf7ccbac140" targetNamespace="http://schemas.microsoft.com/office/2006/metadata/properties" ma:root="true" ma:fieldsID="f954118fd5911b95122630a281c24810" ns2:_="" ns3:_="" ns4:_="">
    <xsd:import namespace="905305db-45a5-4be9-81f7-dc746360dbbc"/>
    <xsd:import namespace="48ae6b07-a4e1-4c73-9d53-25b5745ab5ff"/>
    <xsd:import namespace="cfe885dc-9db7-4894-95a4-8bf7ccbac14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305db-45a5-4be9-81f7-dc746360db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95fa535-6bc0-41a5-b9d9-f1c35ec2e0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ae6b07-a4e1-4c73-9d53-25b5745ab5f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e885dc-9db7-4894-95a4-8bf7ccbac1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d313050-7e11-4ff4-b92e-c75ee202502e}" ma:internalName="TaxCatchAll" ma:showField="CatchAllData" ma:web="48ae6b07-a4e1-4c73-9d53-25b5745ab5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05305db-45a5-4be9-81f7-dc746360dbbc">
      <Terms xmlns="http://schemas.microsoft.com/office/infopath/2007/PartnerControls"/>
    </lcf76f155ced4ddcb4097134ff3c332f>
    <TaxCatchAll xmlns="cfe885dc-9db7-4894-95a4-8bf7ccbac14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35706B-3A9B-4415-AE3A-D8E49C62B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5305db-45a5-4be9-81f7-dc746360dbbc"/>
    <ds:schemaRef ds:uri="48ae6b07-a4e1-4c73-9d53-25b5745ab5ff"/>
    <ds:schemaRef ds:uri="cfe885dc-9db7-4894-95a4-8bf7ccbac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A66F0E-1D52-4176-828B-FA0AA896054D}">
  <ds:schemaRefs>
    <ds:schemaRef ds:uri="cfe885dc-9db7-4894-95a4-8bf7ccbac140"/>
    <ds:schemaRef ds:uri="48ae6b07-a4e1-4c73-9d53-25b5745ab5ff"/>
    <ds:schemaRef ds:uri="http://purl.org/dc/terms/"/>
    <ds:schemaRef ds:uri="http://schemas.microsoft.com/office/infopath/2007/PartnerControls"/>
    <ds:schemaRef ds:uri="http://schemas.microsoft.com/office/2006/documentManagement/types"/>
    <ds:schemaRef ds:uri="905305db-45a5-4be9-81f7-dc746360dbbc"/>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DBFDE17-6EC6-4792-9D4C-04FDC448F961}">
  <ds:schemaRefs>
    <ds:schemaRef ds:uri="http://schemas.microsoft.com/sharepoint/v3/contenttype/forms"/>
  </ds:schemaRefs>
</ds:datastoreItem>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13</vt:i4>
      </vt:variant>
      <vt:variant>
        <vt:lpstr>Nimetyt alueet</vt:lpstr>
      </vt:variant>
      <vt:variant>
        <vt:i4>7</vt:i4>
      </vt:variant>
    </vt:vector>
  </HeadingPairs>
  <TitlesOfParts>
    <vt:vector size="20" baseType="lpstr">
      <vt:lpstr>INFO</vt:lpstr>
      <vt:lpstr>Progress report 2024</vt:lpstr>
      <vt:lpstr>2024 Summary</vt:lpstr>
      <vt:lpstr>Progress report 2025</vt:lpstr>
      <vt:lpstr>2025 Summary</vt:lpstr>
      <vt:lpstr>Progress report 2026</vt:lpstr>
      <vt:lpstr>2026 Summary</vt:lpstr>
      <vt:lpstr>2024-2026 SUMMARY</vt:lpstr>
      <vt:lpstr>RUPP</vt:lpstr>
      <vt:lpstr>YTU</vt:lpstr>
      <vt:lpstr>UTU</vt:lpstr>
      <vt:lpstr>ITC</vt:lpstr>
      <vt:lpstr>Sheet1</vt:lpstr>
      <vt:lpstr>'2024 Summary'!Tulostusalue</vt:lpstr>
      <vt:lpstr>'2024-2026 SUMMARY'!Tulostusalue</vt:lpstr>
      <vt:lpstr>'2025 Summary'!Tulostusalue</vt:lpstr>
      <vt:lpstr>'2026 Summary'!Tulostusalue</vt:lpstr>
      <vt:lpstr>'Progress report 2024'!Tulostusalue</vt:lpstr>
      <vt:lpstr>'Progress report 2025'!Tulostusalue</vt:lpstr>
      <vt:lpstr>'Progress report 2026'!Tulostusalue</vt:lpstr>
    </vt:vector>
  </TitlesOfParts>
  <Manager/>
  <Company>MultiProf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HEI ICI Financial report template 2020-2024</dc:title>
  <dc:subject/>
  <dc:creator>Marika Lohi</dc:creator>
  <cp:keywords/>
  <dc:description/>
  <cp:lastModifiedBy>Peltonen Anne (OPH)</cp:lastModifiedBy>
  <cp:revision/>
  <dcterms:created xsi:type="dcterms:W3CDTF">2011-12-07T07:42:16Z</dcterms:created>
  <dcterms:modified xsi:type="dcterms:W3CDTF">2024-10-09T13:45:51Z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0x01010069AA598C1E3C7E4CB4210BD257FF7126</vt:lpwstr>
  </property>
  <property fmtid="{D5CDD505-2E9C-101B-9397-08002B2CF9AE}" pid="3" name="MediaServiceImageTags">
    <vt:lpwstr/>
  </property>
</Properties>
</file>